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ák\Desktop\"/>
    </mc:Choice>
  </mc:AlternateContent>
  <bookViews>
    <workbookView xWindow="0" yWindow="0" windowWidth="20490" windowHeight="7755" firstSheet="1" activeTab="1"/>
  </bookViews>
  <sheets>
    <sheet name="alapadatok" sheetId="7" r:id="rId1"/>
    <sheet name="altisk_gimn" sheetId="1" r:id="rId2"/>
    <sheet name="Munka1" sheetId="13" r:id="rId3"/>
    <sheet name="Munka2" sheetId="14" r:id="rId4"/>
    <sheet name="Munka3" sheetId="15" r:id="rId5"/>
    <sheet name="Munka4" sheetId="16" r:id="rId6"/>
    <sheet name="Munka5" sheetId="17" r:id="rId7"/>
    <sheet name="kollegium" sheetId="10" r:id="rId8"/>
    <sheet name="SNI névsor" sheetId="8" r:id="rId9"/>
    <sheet name="Habilitáció számláló" sheetId="9" state="hidden" r:id="rId10"/>
    <sheet name="Kitöltési útmutató" sheetId="6" r:id="rId11"/>
    <sheet name="Kitöltési útmutató - kollégium" sheetId="11" r:id="rId12"/>
    <sheet name="Segédlet - kollégium" sheetId="12" r:id="rId13"/>
    <sheet name="Segéd1" sheetId="4" r:id="rId14"/>
    <sheet name="Segéd2" sheetId="5" state="hidden" r:id="rId15"/>
  </sheets>
  <definedNames>
    <definedName name="_xlnm.Print_Titles" localSheetId="1">altisk_gimn!$1:$7</definedName>
    <definedName name="_xlnm.Print_Titles" localSheetId="8">'SNI névsor'!$1:$2</definedName>
    <definedName name="_xlnm.Print_Area" localSheetId="7">kollegium!$A$1:$AI$217</definedName>
    <definedName name="_xlnm.Print_Area" localSheetId="12">'Segédlet - kollégium'!$A$1:$C$27</definedName>
    <definedName name="_xlnm.Print_Area" localSheetId="8">'SNI névsor'!$A$1:$I$65</definedName>
  </definedNames>
  <calcPr calcId="152511"/>
</workbook>
</file>

<file path=xl/calcChain.xml><?xml version="1.0" encoding="utf-8"?>
<calcChain xmlns="http://schemas.openxmlformats.org/spreadsheetml/2006/main">
  <c r="F231" i="10" l="1"/>
  <c r="G228" i="10" s="1"/>
  <c r="AF190" i="10"/>
  <c r="AD190" i="10"/>
  <c r="AB190" i="10"/>
  <c r="AA190" i="10"/>
  <c r="Z190" i="10"/>
  <c r="Y190" i="10"/>
  <c r="X190" i="10"/>
  <c r="W190" i="10"/>
  <c r="V190" i="10"/>
  <c r="U190" i="10"/>
  <c r="T190" i="10"/>
  <c r="S190" i="10"/>
  <c r="R190" i="10"/>
  <c r="Q190" i="10"/>
  <c r="P190" i="10"/>
  <c r="O190" i="10"/>
  <c r="N190" i="10"/>
  <c r="M190" i="10"/>
  <c r="L190" i="10"/>
  <c r="K190" i="10"/>
  <c r="J190" i="10"/>
  <c r="I190" i="10"/>
  <c r="AC182" i="10"/>
  <c r="AE182" i="10" s="1"/>
  <c r="AC174" i="10"/>
  <c r="AE174" i="10" s="1"/>
  <c r="AC166" i="10"/>
  <c r="AE166" i="10" s="1"/>
  <c r="AC158" i="10"/>
  <c r="AE158" i="10" s="1"/>
  <c r="AC150" i="10"/>
  <c r="AE150" i="10" s="1"/>
  <c r="AC142" i="10"/>
  <c r="AE142" i="10" s="1"/>
  <c r="AC134" i="10"/>
  <c r="AE134" i="10" s="1"/>
  <c r="AC126" i="10"/>
  <c r="AE126" i="10" s="1"/>
  <c r="AC118" i="10"/>
  <c r="AE118" i="10" s="1"/>
  <c r="AC110" i="10"/>
  <c r="AE110" i="10" s="1"/>
  <c r="AC102" i="10"/>
  <c r="AE102" i="10" s="1"/>
  <c r="AC94" i="10"/>
  <c r="AE94" i="10" s="1"/>
  <c r="AC86" i="10"/>
  <c r="AE86" i="10" s="1"/>
  <c r="AC78" i="10"/>
  <c r="AE78" i="10" s="1"/>
  <c r="AC70" i="10"/>
  <c r="AE70" i="10" s="1"/>
  <c r="AC62" i="10"/>
  <c r="AE62" i="10" s="1"/>
  <c r="AC54" i="10"/>
  <c r="AE54" i="10" s="1"/>
  <c r="AC46" i="10"/>
  <c r="AE46" i="10" s="1"/>
  <c r="AC38" i="10"/>
  <c r="AE38" i="10" s="1"/>
  <c r="AC30" i="10"/>
  <c r="AE30" i="10" s="1"/>
  <c r="AC22" i="10"/>
  <c r="AE22" i="10" s="1"/>
  <c r="AC14" i="10"/>
  <c r="AE14" i="10" s="1"/>
  <c r="AC6" i="10"/>
  <c r="AE6" i="10" s="1"/>
  <c r="AC192" i="10" l="1"/>
  <c r="D14" i="10"/>
  <c r="AG14" i="10"/>
  <c r="D46" i="10"/>
  <c r="AG46" i="10"/>
  <c r="D78" i="10"/>
  <c r="AG78" i="10"/>
  <c r="D110" i="10"/>
  <c r="AG110" i="10"/>
  <c r="D6" i="10"/>
  <c r="D190" i="10" s="1"/>
  <c r="AE190" i="10"/>
  <c r="AG6" i="10"/>
  <c r="D22" i="10"/>
  <c r="AG22" i="10"/>
  <c r="D38" i="10"/>
  <c r="AG38" i="10"/>
  <c r="D54" i="10"/>
  <c r="AG54" i="10"/>
  <c r="D70" i="10"/>
  <c r="AG70" i="10"/>
  <c r="D86" i="10"/>
  <c r="AG86" i="10"/>
  <c r="D102" i="10"/>
  <c r="AG102" i="10"/>
  <c r="D118" i="10"/>
  <c r="AG118" i="10"/>
  <c r="D134" i="10"/>
  <c r="AG134" i="10"/>
  <c r="D150" i="10"/>
  <c r="AG150" i="10"/>
  <c r="D166" i="10"/>
  <c r="AG166" i="10"/>
  <c r="D182" i="10"/>
  <c r="AG182" i="10"/>
  <c r="D30" i="10"/>
  <c r="AG30" i="10"/>
  <c r="D62" i="10"/>
  <c r="AG62" i="10"/>
  <c r="D94" i="10"/>
  <c r="AG94" i="10"/>
  <c r="D126" i="10"/>
  <c r="AG126" i="10"/>
  <c r="D142" i="10"/>
  <c r="AG142" i="10"/>
  <c r="D158" i="10"/>
  <c r="AG158" i="10"/>
  <c r="D174" i="10"/>
  <c r="AG174" i="10"/>
  <c r="AC190" i="10"/>
  <c r="AG190" i="10" l="1"/>
  <c r="B2" i="9" l="1"/>
  <c r="AK18" i="1" l="1"/>
  <c r="AK28" i="1"/>
  <c r="AK38" i="1"/>
  <c r="AK48" i="1"/>
  <c r="AK58" i="1"/>
  <c r="AK68" i="1"/>
  <c r="AK78" i="1"/>
  <c r="AK88" i="1"/>
  <c r="AK98" i="1"/>
  <c r="AK108" i="1"/>
  <c r="AK118" i="1"/>
  <c r="AK128" i="1"/>
  <c r="AK138" i="1"/>
  <c r="AK148" i="1"/>
  <c r="AK158" i="1"/>
  <c r="AK168" i="1"/>
  <c r="AK178" i="1"/>
  <c r="AK8" i="1"/>
  <c r="AJ188" i="1" l="1"/>
  <c r="AH188" i="1" l="1"/>
  <c r="AF188" i="1"/>
  <c r="BB188" i="1"/>
  <c r="BE188" i="1"/>
  <c r="I188" i="1"/>
  <c r="BG18" i="1"/>
  <c r="BG28" i="1"/>
  <c r="BG38" i="1"/>
  <c r="BG48" i="1"/>
  <c r="BG58" i="1"/>
  <c r="BG68" i="1"/>
  <c r="BG78" i="1"/>
  <c r="BG88" i="1"/>
  <c r="BG98" i="1"/>
  <c r="BG108" i="1"/>
  <c r="BG118" i="1"/>
  <c r="BG128" i="1"/>
  <c r="BG138" i="1"/>
  <c r="BG148" i="1"/>
  <c r="BG158" i="1"/>
  <c r="BG168" i="1"/>
  <c r="BG178" i="1"/>
  <c r="BG8" i="1"/>
  <c r="AM188" i="1"/>
  <c r="AN188" i="1"/>
  <c r="AO188" i="1"/>
  <c r="AP188" i="1"/>
  <c r="AQ188" i="1"/>
  <c r="AR188" i="1"/>
  <c r="AS188" i="1"/>
  <c r="AT188" i="1"/>
  <c r="AU188" i="1"/>
  <c r="AV188" i="1"/>
  <c r="AW188" i="1"/>
  <c r="AX188" i="1"/>
  <c r="AY188" i="1"/>
  <c r="AZ188" i="1"/>
  <c r="BA188" i="1"/>
  <c r="AI188" i="1"/>
  <c r="AG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BC18" i="1" l="1"/>
  <c r="BD18" i="1" s="1"/>
  <c r="BC28" i="1"/>
  <c r="BC38" i="1"/>
  <c r="BD38" i="1" s="1"/>
  <c r="K38" i="1" s="1"/>
  <c r="BC48" i="1"/>
  <c r="BD48" i="1" s="1"/>
  <c r="K48" i="1" s="1"/>
  <c r="BC58" i="1"/>
  <c r="BD58" i="1" s="1"/>
  <c r="K58" i="1" s="1"/>
  <c r="BC68" i="1"/>
  <c r="BD68" i="1" s="1"/>
  <c r="BC78" i="1"/>
  <c r="BD78" i="1" s="1"/>
  <c r="K78" i="1" s="1"/>
  <c r="BC88" i="1"/>
  <c r="BD88" i="1" s="1"/>
  <c r="K88" i="1" s="1"/>
  <c r="BC98" i="1"/>
  <c r="BD98" i="1" s="1"/>
  <c r="K98" i="1" s="1"/>
  <c r="BD108" i="1"/>
  <c r="BC118" i="1"/>
  <c r="BD118" i="1" s="1"/>
  <c r="K118" i="1" s="1"/>
  <c r="BC128" i="1"/>
  <c r="BD128" i="1" s="1"/>
  <c r="K128" i="1" s="1"/>
  <c r="BC138" i="1"/>
  <c r="BD138" i="1" s="1"/>
  <c r="K138" i="1" s="1"/>
  <c r="BC148" i="1"/>
  <c r="BD148" i="1" s="1"/>
  <c r="BC158" i="1"/>
  <c r="BD158" i="1" s="1"/>
  <c r="K158" i="1" s="1"/>
  <c r="BC168" i="1"/>
  <c r="BD168" i="1" s="1"/>
  <c r="K168" i="1" s="1"/>
  <c r="BC178" i="1"/>
  <c r="BD178" i="1" s="1"/>
  <c r="K178" i="1" s="1"/>
  <c r="BD28" i="1"/>
  <c r="BF28" i="1" l="1"/>
  <c r="K28" i="1"/>
  <c r="BF148" i="1"/>
  <c r="K148" i="1"/>
  <c r="BF108" i="1"/>
  <c r="K108" i="1" s="1"/>
  <c r="BF68" i="1"/>
  <c r="K68" i="1"/>
  <c r="BF18" i="1"/>
  <c r="K18" i="1" s="1"/>
  <c r="BF168" i="1"/>
  <c r="BF128" i="1"/>
  <c r="BF88" i="1"/>
  <c r="BF48" i="1"/>
  <c r="BF158" i="1"/>
  <c r="BF118" i="1"/>
  <c r="BF78" i="1"/>
  <c r="BF38" i="1"/>
  <c r="BF178" i="1"/>
  <c r="BF138" i="1"/>
  <c r="BF98" i="1"/>
  <c r="BF58" i="1"/>
  <c r="H49" i="9"/>
  <c r="G49" i="9"/>
  <c r="F49" i="9"/>
  <c r="E49" i="9"/>
  <c r="D49" i="9"/>
  <c r="BC8" i="1" l="1"/>
  <c r="BC188" i="1" s="1"/>
  <c r="BD8" i="1" l="1"/>
  <c r="BF8" i="1" l="1"/>
  <c r="K8" i="1" s="1"/>
  <c r="K188" i="1" s="1"/>
  <c r="J7" i="7" s="1"/>
  <c r="C5" i="7"/>
  <c r="C4" i="7"/>
  <c r="B1" i="9" l="1"/>
  <c r="A1" i="10"/>
  <c r="C1" i="1"/>
  <c r="C1" i="8"/>
  <c r="BH188" i="1" l="1"/>
  <c r="AL188" i="1"/>
  <c r="L188" i="1"/>
  <c r="BG188" i="1" l="1"/>
  <c r="AK188" i="1" l="1"/>
  <c r="BF188" i="1" l="1"/>
  <c r="BD188" i="1"/>
  <c r="BD189" i="1" s="1"/>
  <c r="BD190" i="1" s="1"/>
</calcChain>
</file>

<file path=xl/sharedStrings.xml><?xml version="1.0" encoding="utf-8"?>
<sst xmlns="http://schemas.openxmlformats.org/spreadsheetml/2006/main" count="1900" uniqueCount="1068">
  <si>
    <t>Intézmény neve:</t>
  </si>
  <si>
    <t>Ssz.</t>
  </si>
  <si>
    <t>Órakedvezmény</t>
  </si>
  <si>
    <t>jogcíme</t>
  </si>
  <si>
    <t>óraszáma</t>
  </si>
  <si>
    <t>Pedagógus osztálya</t>
  </si>
  <si>
    <t>Egyéb foglalkozás</t>
  </si>
  <si>
    <t>Megjegyzés</t>
  </si>
  <si>
    <t>Óratervi  órák száma összesen</t>
  </si>
  <si>
    <t>napközi</t>
  </si>
  <si>
    <t>tanulószoba</t>
  </si>
  <si>
    <t>1.</t>
  </si>
  <si>
    <t>2.</t>
  </si>
  <si>
    <t>3.</t>
  </si>
  <si>
    <t>4.</t>
  </si>
  <si>
    <t>5.</t>
  </si>
  <si>
    <t>6.</t>
  </si>
  <si>
    <t>7.</t>
  </si>
  <si>
    <t>8.</t>
  </si>
  <si>
    <t xml:space="preserve">Dátum: </t>
  </si>
  <si>
    <t>intézményvezető</t>
  </si>
  <si>
    <t>tankerületi igazgató</t>
  </si>
  <si>
    <t xml:space="preserve">Tanév évszáma: </t>
  </si>
  <si>
    <t>Áttanítás  óraszáma</t>
  </si>
  <si>
    <t>összesen</t>
  </si>
  <si>
    <t>Megbízási szerződéssel ellátott óraszám</t>
  </si>
  <si>
    <t>Kovácsné Horváth Éva</t>
  </si>
  <si>
    <t>dr. Gruberné Kis-Pál Andrea</t>
  </si>
  <si>
    <t>P.H.</t>
  </si>
  <si>
    <t>SSz.</t>
  </si>
  <si>
    <t>Kulcs</t>
  </si>
  <si>
    <t>OM</t>
  </si>
  <si>
    <t>KLIK Azon.</t>
  </si>
  <si>
    <t>KIR Azon.</t>
  </si>
  <si>
    <t>Intézmény neve</t>
  </si>
  <si>
    <t>Feladatellátási hely neve</t>
  </si>
  <si>
    <t>Címe</t>
  </si>
  <si>
    <t>Település</t>
  </si>
  <si>
    <t>HSZ.</t>
  </si>
  <si>
    <t>Fenntartó</t>
  </si>
  <si>
    <t>Intézményvezető neve</t>
  </si>
  <si>
    <t>Beosztása</t>
  </si>
  <si>
    <t>034109</t>
  </si>
  <si>
    <t>001</t>
  </si>
  <si>
    <t>Gamási Általános Iskola</t>
  </si>
  <si>
    <t>8685 Gamás, Fő utca 94.</t>
  </si>
  <si>
    <t>Gamás</t>
  </si>
  <si>
    <t>157</t>
  </si>
  <si>
    <t>KLIK</t>
  </si>
  <si>
    <t>Jeszenszky Gábor</t>
  </si>
  <si>
    <t>034006</t>
  </si>
  <si>
    <t>Balatonfenyvesi Fekete István Általános Iskola</t>
  </si>
  <si>
    <t>8646 Balatonfenyves, Kölcsey utca 38-39.</t>
  </si>
  <si>
    <t>Balatonfenyves</t>
  </si>
  <si>
    <t>3993</t>
  </si>
  <si>
    <t>040064</t>
  </si>
  <si>
    <t>013</t>
  </si>
  <si>
    <t>Fonyódi Alapfokú Művészeti Iskola</t>
  </si>
  <si>
    <t>8640 Fonyód, Bartók Béla utca 22.</t>
  </si>
  <si>
    <t>Fonyód</t>
  </si>
  <si>
    <t>6440</t>
  </si>
  <si>
    <t>Önk.</t>
  </si>
  <si>
    <t>Kissné Poprádi Enikő</t>
  </si>
  <si>
    <t>012</t>
  </si>
  <si>
    <t>Fekete István Általános Iskola és Könyvtár</t>
  </si>
  <si>
    <t>kihelyezett AMI az általános iskolában</t>
  </si>
  <si>
    <t>014</t>
  </si>
  <si>
    <t>Alapfokú Művészeti Iskola</t>
  </si>
  <si>
    <t>8640 Fonyód, Fő utca 4.</t>
  </si>
  <si>
    <t>6722</t>
  </si>
  <si>
    <t>társastánc oktatás egy teremben</t>
  </si>
  <si>
    <t>040683</t>
  </si>
  <si>
    <t>Boglári Kollégium</t>
  </si>
  <si>
    <t>8630 Balatonboglár, Mátyás király utca 12.</t>
  </si>
  <si>
    <t>Balatonboglár</t>
  </si>
  <si>
    <t>79/1</t>
  </si>
  <si>
    <t>Gáspár László</t>
  </si>
  <si>
    <t>034145</t>
  </si>
  <si>
    <t>Mátyás Király Gimnázium</t>
  </si>
  <si>
    <t>8640 Fonyód, Hunyadi János utca 3.</t>
  </si>
  <si>
    <t>8116/1</t>
  </si>
  <si>
    <t>Bántó Zsuzsanna Magdolna</t>
  </si>
  <si>
    <t>002</t>
  </si>
  <si>
    <t>Mátyás Király Gimnázium Vitorlás utcai Telephelye</t>
  </si>
  <si>
    <t>8640 Fonyód, Vitorlás utca 1.</t>
  </si>
  <si>
    <t>A Vitorlás utca helyszín Fonyód Város tulajdonában áll, a Gimnázium ősszel és tavasszal összevont testnevelés órák tartására használja: vízbiztonság megszerzésére.</t>
  </si>
  <si>
    <t>9.</t>
  </si>
  <si>
    <t>038556</t>
  </si>
  <si>
    <t>8698 Somogyvár, Kaposvári utca 4.</t>
  </si>
  <si>
    <t>Somogyvár</t>
  </si>
  <si>
    <t>617/1</t>
  </si>
  <si>
    <t>Tóth László</t>
  </si>
  <si>
    <t>10.</t>
  </si>
  <si>
    <t>8698 Somogyvár, Kossuth Lajos utca 7.</t>
  </si>
  <si>
    <t>20</t>
  </si>
  <si>
    <t>11.</t>
  </si>
  <si>
    <t>003</t>
  </si>
  <si>
    <t>8698 Somogyvár, Kossuth Lajos utca 9.</t>
  </si>
  <si>
    <t>12.</t>
  </si>
  <si>
    <t>011</t>
  </si>
  <si>
    <t>8698 Somogyvár, Külterület (halastó, erdő)</t>
  </si>
  <si>
    <t>0199/1</t>
  </si>
  <si>
    <t>13.</t>
  </si>
  <si>
    <t>8698 Somogyvár, Külterület (szántó)</t>
  </si>
  <si>
    <t>04</t>
  </si>
  <si>
    <t>14.</t>
  </si>
  <si>
    <t>033997</t>
  </si>
  <si>
    <t>004</t>
  </si>
  <si>
    <t>Boglári Általános Iskola és Alapfokú Művészeti Iskola</t>
  </si>
  <si>
    <t>8630 Balatonboglár, Árpád utca 5.</t>
  </si>
  <si>
    <t>637/2</t>
  </si>
  <si>
    <t>Türjei Attila</t>
  </si>
  <si>
    <t>15.</t>
  </si>
  <si>
    <t>Boglári Általános Iskola és Alapfokú Művészeti Iskola Árpád utcai Telephelye</t>
  </si>
  <si>
    <t>8630 Balatonboglár, Árpád utca 1.</t>
  </si>
  <si>
    <t>646</t>
  </si>
  <si>
    <t>Végh Boglárka</t>
  </si>
  <si>
    <t>intézményegység-vezető</t>
  </si>
  <si>
    <t>16.</t>
  </si>
  <si>
    <t>005</t>
  </si>
  <si>
    <t>Boglári Általános Iskola és Alapfokú Művészeti Iskola Viola utcai Telephelye</t>
  </si>
  <si>
    <t>8630 Balatonboglár, Viola utca 1.</t>
  </si>
  <si>
    <t>629/1</t>
  </si>
  <si>
    <t>Kiss László</t>
  </si>
  <si>
    <t>17.</t>
  </si>
  <si>
    <t>033998</t>
  </si>
  <si>
    <t>Balatonlelle-Karádi Általános Iskola és Alapfokú Művészeti Iskola</t>
  </si>
  <si>
    <t>8638 Balatonlelle, Petőfi utca 1.</t>
  </si>
  <si>
    <t>Balatonlelle</t>
  </si>
  <si>
    <t>4159</t>
  </si>
  <si>
    <t>Miseta Zoltán</t>
  </si>
  <si>
    <t>18.</t>
  </si>
  <si>
    <t>009</t>
  </si>
  <si>
    <t>Balatonlelle-Karádi Általános Iskola és Alapfokú Művészeti Iskola Látrányi Telephelye</t>
  </si>
  <si>
    <t>8681 Látrány, Szabadság utca 11.</t>
  </si>
  <si>
    <t>Látrány</t>
  </si>
  <si>
    <t>2</t>
  </si>
  <si>
    <t>önálló intézménybe kihelyezett AMI</t>
  </si>
  <si>
    <t>19.</t>
  </si>
  <si>
    <t>008</t>
  </si>
  <si>
    <t>Balatonlelle-Karádi Általános Iskola Gárdonyi Géza Tagiskolája</t>
  </si>
  <si>
    <t>8676 Karád, Gárdonyi utca 2.</t>
  </si>
  <si>
    <t>Karád</t>
  </si>
  <si>
    <t>467</t>
  </si>
  <si>
    <t>Rafajné Lengyel Katalin</t>
  </si>
  <si>
    <t>tagintézményvezető</t>
  </si>
  <si>
    <t>alsó tagozat</t>
  </si>
  <si>
    <t>20.</t>
  </si>
  <si>
    <t>006</t>
  </si>
  <si>
    <t>Karádi Általános Iskola</t>
  </si>
  <si>
    <t>8676 Karád, Kossuth park</t>
  </si>
  <si>
    <t>1057/2</t>
  </si>
  <si>
    <t>felső tagozat</t>
  </si>
  <si>
    <t>21.</t>
  </si>
  <si>
    <t>034007</t>
  </si>
  <si>
    <t>Palonai Magyar Bálint Általános Iskola</t>
  </si>
  <si>
    <t>8640 Fonyód, Fő utca 8.</t>
  </si>
  <si>
    <t>Makkos Zoltán Csaba</t>
  </si>
  <si>
    <t>22.</t>
  </si>
  <si>
    <t>034110</t>
  </si>
  <si>
    <t>Látrányi Fekete István Általános Iskola és Alapfokú Művészeti Iskola</t>
  </si>
  <si>
    <t>Faluközi József</t>
  </si>
  <si>
    <t>23.</t>
  </si>
  <si>
    <t>034111</t>
  </si>
  <si>
    <t>Fodor András Általános Iskola, Alapfokú Művészeti Iskola</t>
  </si>
  <si>
    <t>8693 Lengyeltóti, Csokonai utca 15.</t>
  </si>
  <si>
    <t>Lengyeltóti</t>
  </si>
  <si>
    <t>354/1</t>
  </si>
  <si>
    <t>24.</t>
  </si>
  <si>
    <t>202771</t>
  </si>
  <si>
    <t>Balaton Kollégium</t>
  </si>
  <si>
    <t>8640 Fonyód, Ady Endre utca 1</t>
  </si>
  <si>
    <t>8229</t>
  </si>
  <si>
    <t>25.</t>
  </si>
  <si>
    <t>202758</t>
  </si>
  <si>
    <t>Buzsáki Általános Iskola</t>
  </si>
  <si>
    <t>8695 Buzsák, Fő tér 2</t>
  </si>
  <si>
    <t>Buzsák</t>
  </si>
  <si>
    <t>596</t>
  </si>
  <si>
    <t>Góz Mihály József</t>
  </si>
  <si>
    <t>26.</t>
  </si>
  <si>
    <t>202782</t>
  </si>
  <si>
    <t>Öreglaki Általános Iskola</t>
  </si>
  <si>
    <t>8697 Öreglak, Fő utca 102.</t>
  </si>
  <si>
    <t>Öreglak</t>
  </si>
  <si>
    <t>308</t>
  </si>
  <si>
    <t>Horváth Endre Csaba</t>
  </si>
  <si>
    <t>27.</t>
  </si>
  <si>
    <t>202781</t>
  </si>
  <si>
    <t>Szent László Király Általános Iskola</t>
  </si>
  <si>
    <t>8698 Somogyvár, Kossuth Lajos utca 32</t>
  </si>
  <si>
    <t>274</t>
  </si>
  <si>
    <t>Szántó Zoltán</t>
  </si>
  <si>
    <t>28.</t>
  </si>
  <si>
    <t>Szent László Király Általános Iskola Telephelye</t>
  </si>
  <si>
    <t>8699 Somogyvámos, Csepregi utca 5</t>
  </si>
  <si>
    <t>Somogyvámos</t>
  </si>
  <si>
    <t>415/1</t>
  </si>
  <si>
    <t>29.</t>
  </si>
  <si>
    <t>034146</t>
  </si>
  <si>
    <t>Marcali Berzsenyi Dániel Gimnázium, Szakközépiskola és Kollégium</t>
  </si>
  <si>
    <t>8700 Marcali, Petőfi Sándor utca 16.</t>
  </si>
  <si>
    <t>Marcali</t>
  </si>
  <si>
    <t>72</t>
  </si>
  <si>
    <t>Fellegi Bálint</t>
  </si>
  <si>
    <t>30.</t>
  </si>
  <si>
    <t>034064</t>
  </si>
  <si>
    <t>Balatonkeresztúri Festetics Kristóf Általános Iskola</t>
  </si>
  <si>
    <t>8648 Balatonkeresztúr, Ady Endre utca 1.</t>
  </si>
  <si>
    <t>Balatonkeresztúr</t>
  </si>
  <si>
    <t>373</t>
  </si>
  <si>
    <t>Gelencsér Lászlóné</t>
  </si>
  <si>
    <t>31.</t>
  </si>
  <si>
    <t>034068</t>
  </si>
  <si>
    <t>Ladi János Általános Iskola</t>
  </si>
  <si>
    <t>8716 Mesztegnyő, Kossuth utca 33.</t>
  </si>
  <si>
    <t>Mesztegnyő</t>
  </si>
  <si>
    <t>332,332/A</t>
  </si>
  <si>
    <t>32.</t>
  </si>
  <si>
    <t>033985</t>
  </si>
  <si>
    <t>Marcali Noszlopy Gáspár Általános és Alapfokú Művészeti Iskola</t>
  </si>
  <si>
    <t>8700 Marcali, Széchenyi utca 60.</t>
  </si>
  <si>
    <t>1377/2</t>
  </si>
  <si>
    <t>Szilágyi István Jenő</t>
  </si>
  <si>
    <t>33.</t>
  </si>
  <si>
    <t>Marcali Noszlopy Gáspár Általános és Alapfokú Művészeti Iskola Hóy Tibor Tagintézménye</t>
  </si>
  <si>
    <t>8738 Nemesvid, Templom utca 7</t>
  </si>
  <si>
    <t>Nemesvid</t>
  </si>
  <si>
    <t>95</t>
  </si>
  <si>
    <t>Bedővári Mónika Mária</t>
  </si>
  <si>
    <t>34.</t>
  </si>
  <si>
    <t>Marcali Noszlopy Gáspár Általános és Alapfokú Művészeti Iskola Mikszáth Kálmán Utcai Általános Iskolája</t>
  </si>
  <si>
    <t>8700 Marcali, Mikszáth Kálmán utca 10.</t>
  </si>
  <si>
    <t>1987/2</t>
  </si>
  <si>
    <t>Györei István</t>
  </si>
  <si>
    <t>35.</t>
  </si>
  <si>
    <t>Marcali Noszlopy Gáspár Általános és Alapfokú Művészeti Iskola Hidas Frigyes Alapfokú Zeneművészeti Iskolája</t>
  </si>
  <si>
    <t>8700 Marcali, Széchenyi utca 3.</t>
  </si>
  <si>
    <t>1618</t>
  </si>
  <si>
    <t>Hajas Béla</t>
  </si>
  <si>
    <t>36.</t>
  </si>
  <si>
    <t>Marcali Noszlopy Gáspár Általános és Alapfokú Művészeti Iskola Hidas Frigyes Alapfokú Zeneművészeti Iskolája Balatonkeresztúri Telephelye</t>
  </si>
  <si>
    <t>37.</t>
  </si>
  <si>
    <t>034067</t>
  </si>
  <si>
    <t>Kéthelyi Széchenyi István Általános Iskola és Alapfokú Művészeti Iskola</t>
  </si>
  <si>
    <t>8713 Kéthely, Magyari utca 30.</t>
  </si>
  <si>
    <t>Kéthely</t>
  </si>
  <si>
    <t>27</t>
  </si>
  <si>
    <t>Sümegi Tamásné</t>
  </si>
  <si>
    <t>38.</t>
  </si>
  <si>
    <t>034065</t>
  </si>
  <si>
    <t>Balatonszentgyörgyi Dobó István Általános Iskola</t>
  </si>
  <si>
    <t>8710 Balatonszentgyörgy, Csillagvár utca 9.</t>
  </si>
  <si>
    <t>Balatonszentgyörgy</t>
  </si>
  <si>
    <t>173</t>
  </si>
  <si>
    <t>Navrasics Endre</t>
  </si>
  <si>
    <t>39.</t>
  </si>
  <si>
    <t>034066</t>
  </si>
  <si>
    <t>Festetics Pál Általános Iskola és Alapfokú Művészeti Iskola</t>
  </si>
  <si>
    <t>8719 Böhönye, Fő utca 2.</t>
  </si>
  <si>
    <t>Böhönye</t>
  </si>
  <si>
    <t>129</t>
  </si>
  <si>
    <t>Nagy Attila István</t>
  </si>
  <si>
    <t>40.</t>
  </si>
  <si>
    <t>Festetics Pál Általános Iskola és Alapfokú Művészeti Iskola Somogyfajszi Tagintézménye</t>
  </si>
  <si>
    <t>8708 Somogyfajsz, Kastélykert 2.</t>
  </si>
  <si>
    <t>Somogyfajsz</t>
  </si>
  <si>
    <t>276/2, 275/11</t>
  </si>
  <si>
    <t>Vas Ernő</t>
  </si>
  <si>
    <t>41.</t>
  </si>
  <si>
    <t>034074</t>
  </si>
  <si>
    <t>Sávolyi Általános Iskola</t>
  </si>
  <si>
    <t>8732 Sávoly, Kossuth utca 70.</t>
  </si>
  <si>
    <t>Sávoly</t>
  </si>
  <si>
    <t>238., 258.</t>
  </si>
  <si>
    <t>Törőné Gelencsér Ildikó</t>
  </si>
  <si>
    <t>42.</t>
  </si>
  <si>
    <t>034079</t>
  </si>
  <si>
    <t>Véssey Mihály Általános Iskola</t>
  </si>
  <si>
    <t>8721 Vése, Rákóczi utca 35.</t>
  </si>
  <si>
    <t>Vése</t>
  </si>
  <si>
    <t>82</t>
  </si>
  <si>
    <t>Nagy Gábor</t>
  </si>
  <si>
    <t>43.</t>
  </si>
  <si>
    <t>Véssey Mihály Általános Iskola Nemesdédi Telephelye</t>
  </si>
  <si>
    <t>8722 Nemesdéd, Fő utca 64.</t>
  </si>
  <si>
    <t>Nemesdéd</t>
  </si>
  <si>
    <t>498</t>
  </si>
  <si>
    <t>Simonné Tüttő Margit</t>
  </si>
  <si>
    <t>intézményvezető-helyettes</t>
  </si>
  <si>
    <t>44.</t>
  </si>
  <si>
    <t>039017</t>
  </si>
  <si>
    <t>Somogysámsoni Általános Iskola</t>
  </si>
  <si>
    <t>8733 Somogysámson, Fő utca 116.</t>
  </si>
  <si>
    <t>Somogysámson</t>
  </si>
  <si>
    <t>122/1</t>
  </si>
  <si>
    <t>Misetáné Kovács Beáta</t>
  </si>
  <si>
    <t>45.</t>
  </si>
  <si>
    <t>200855</t>
  </si>
  <si>
    <t>Pusztakovácsi Általános Iskola</t>
  </si>
  <si>
    <t>8707 Pusztakovácsi, Fő utca 114.</t>
  </si>
  <si>
    <t>Pusztakovácsi</t>
  </si>
  <si>
    <t>43-44</t>
  </si>
  <si>
    <t>Szabóné Paál Eleonóra</t>
  </si>
  <si>
    <t>46.</t>
  </si>
  <si>
    <t>034107</t>
  </si>
  <si>
    <t>Zamárdi Fekete István Általános Iskola és Alapfokú Művészeti Iskola</t>
  </si>
  <si>
    <t>8621 Zamárdi, Fő utca 115.</t>
  </si>
  <si>
    <t>Zamárdi</t>
  </si>
  <si>
    <t>2319/1</t>
  </si>
  <si>
    <t>Tarr Péter</t>
  </si>
  <si>
    <t>47.</t>
  </si>
  <si>
    <t>034100</t>
  </si>
  <si>
    <t>Balatonszemesi Reich Károly Általános Iskola, Alapfokú Művészeti Iskola</t>
  </si>
  <si>
    <t>8636 Balatonszemes, Gárdonyi utca 1.</t>
  </si>
  <si>
    <t>Balatonszemes</t>
  </si>
  <si>
    <t>Boór Miklós</t>
  </si>
  <si>
    <t>48.</t>
  </si>
  <si>
    <t>034149</t>
  </si>
  <si>
    <t>Siófoki Perczel Mór Gimnázium</t>
  </si>
  <si>
    <t>8600 Siófok, Március 15. park 1.</t>
  </si>
  <si>
    <t>Siófok</t>
  </si>
  <si>
    <t>6312</t>
  </si>
  <si>
    <t>Vaskóné Csák Erika</t>
  </si>
  <si>
    <t>49.</t>
  </si>
  <si>
    <t>034105</t>
  </si>
  <si>
    <t>Ságvári Szilády Áron Általános Iskola és Alapfokú Művészeti Iskola</t>
  </si>
  <si>
    <t>8654 Ságvár, Petőfi utca 13.</t>
  </si>
  <si>
    <t>Ságvár</t>
  </si>
  <si>
    <t>272</t>
  </si>
  <si>
    <t>Boda Csaba</t>
  </si>
  <si>
    <t>50.</t>
  </si>
  <si>
    <t>034099</t>
  </si>
  <si>
    <t>Balatonszárszói József Attila Általános Iskola és Alapfokú Művészeti Iskola</t>
  </si>
  <si>
    <t>8624 Balatonszárszó, Vörösmarty utca 6.</t>
  </si>
  <si>
    <t>Balatonszárszó</t>
  </si>
  <si>
    <t>1286</t>
  </si>
  <si>
    <t>Szabó Zoltánné Gelencsér Ilona</t>
  </si>
  <si>
    <t>51.</t>
  </si>
  <si>
    <t>Balatonszárszói József Attila Általános Iskola és Alapfokú Művészeti Iskola Kötcsei Tagiskolája</t>
  </si>
  <si>
    <t>8627 Kötcse, Hősök tere 1.</t>
  </si>
  <si>
    <t>Kötcse</t>
  </si>
  <si>
    <t>87</t>
  </si>
  <si>
    <t>Apali-Szabó Marianna</t>
  </si>
  <si>
    <t>52.</t>
  </si>
  <si>
    <t>201197</t>
  </si>
  <si>
    <t>Siófoki Beszédes József Általános Iskola</t>
  </si>
  <si>
    <t>8600 Siófok, Szépvölgyi utca 2.</t>
  </si>
  <si>
    <t>9039/12</t>
  </si>
  <si>
    <t>Dorogi Ferenc</t>
  </si>
  <si>
    <t>53.</t>
  </si>
  <si>
    <t>201336</t>
  </si>
  <si>
    <t>Széchényi Imre Általános Iskola és Alapfokú Művészeti Iskola</t>
  </si>
  <si>
    <t>8623 Balatonföldvár, Gábor Áron utca 1.</t>
  </si>
  <si>
    <t>Balatonföldvár</t>
  </si>
  <si>
    <t>1307</t>
  </si>
  <si>
    <t>Kazsokiné Reinhardt Katalin</t>
  </si>
  <si>
    <t>54.</t>
  </si>
  <si>
    <t>Széchényi Imre Általános Iskola és Alapfokú Művészeti Iskola Ránki György Alapfokú Művészeti Tagiskolája</t>
  </si>
  <si>
    <t>8623 Balatonföldvár, Gábor Áron utca 2.</t>
  </si>
  <si>
    <t>1167</t>
  </si>
  <si>
    <t>Kapusné Dojcsák Edit</t>
  </si>
  <si>
    <t>55.</t>
  </si>
  <si>
    <t>Széchényi Imre Általános Iskola és Alapfokú Művészeti Iskola Gönczi Ferenc Alapfokú Művészeti Iskolája</t>
  </si>
  <si>
    <t>Várszegi Balázs</t>
  </si>
  <si>
    <t>A Széchényi Imre Általános Iskola Gönczi Ferenc Alapfokú Művészeti Iskola kőröshegyi  telephelye 2016.augusztus 31. megszűnt, az új telephely az általános iskola telephelye Balatonföldvár, Gábor Áron utca 1.</t>
  </si>
  <si>
    <t>56.</t>
  </si>
  <si>
    <t>201412</t>
  </si>
  <si>
    <t>Balatonszabadi Kincskereső Általános Iskola</t>
  </si>
  <si>
    <t>8651 Balatonszabadi, Vak Bottyán utca 96.</t>
  </si>
  <si>
    <t>Balatonszabadi</t>
  </si>
  <si>
    <t>1/2</t>
  </si>
  <si>
    <t>Kozmáné Kovásznai Mária</t>
  </si>
  <si>
    <t>57.</t>
  </si>
  <si>
    <t>202769</t>
  </si>
  <si>
    <t>Ádándi Fekete István Általános Iskola</t>
  </si>
  <si>
    <t>8653 Ádánd, Széchenyi utca 8.</t>
  </si>
  <si>
    <t>Ádánd</t>
  </si>
  <si>
    <t>641</t>
  </si>
  <si>
    <t>Torda János Csaba</t>
  </si>
  <si>
    <t>58.</t>
  </si>
  <si>
    <t>202759</t>
  </si>
  <si>
    <t>Balatonendrédi Általános Iskola</t>
  </si>
  <si>
    <t>8613 Balatonendréd, Szabadság utca 20-22.</t>
  </si>
  <si>
    <t>Balatonendréd</t>
  </si>
  <si>
    <t>387</t>
  </si>
  <si>
    <t>Késmárki Tiborné</t>
  </si>
  <si>
    <t>59.</t>
  </si>
  <si>
    <t>202776</t>
  </si>
  <si>
    <t>Balatonvilágosi Mészöly Géza Általános Iskola</t>
  </si>
  <si>
    <t>8171 Balatonvilágos, József Attila utca 119.</t>
  </si>
  <si>
    <t>Balatonvilágos</t>
  </si>
  <si>
    <t>748/1</t>
  </si>
  <si>
    <t>Restné Szabó Rita</t>
  </si>
  <si>
    <t>60.</t>
  </si>
  <si>
    <t>202783</t>
  </si>
  <si>
    <t>Nagyberényi Dr. Faust Miklós Általános Iskola</t>
  </si>
  <si>
    <t>8656 Nagyberény, Óvoda utca 3.</t>
  </si>
  <si>
    <t>Nagyberény</t>
  </si>
  <si>
    <t>4</t>
  </si>
  <si>
    <t>Szász Gáborné</t>
  </si>
  <si>
    <t>61.</t>
  </si>
  <si>
    <t>202768</t>
  </si>
  <si>
    <t>Siófoki Széchenyi István Általános Iskola</t>
  </si>
  <si>
    <t>8600 Siófok, Kele utca 33.</t>
  </si>
  <si>
    <t>6191</t>
  </si>
  <si>
    <t>Vincze Judit</t>
  </si>
  <si>
    <t>62.</t>
  </si>
  <si>
    <t>Siófoki Széchenyi István Általános Iskola Asztalos utca 18. Telephelye</t>
  </si>
  <si>
    <t>8600 Siófok, Asztalos utca 18.</t>
  </si>
  <si>
    <t>10137</t>
  </si>
  <si>
    <t>Kálmán Imréné</t>
  </si>
  <si>
    <t>63.</t>
  </si>
  <si>
    <t>Siófoki Széchenyi István Általános Iskola Asztalos utca 72. Telephelye</t>
  </si>
  <si>
    <t>8600 Siófok, Asztalos utca 72.</t>
  </si>
  <si>
    <t>10293/5</t>
  </si>
  <si>
    <t>64.</t>
  </si>
  <si>
    <t>202780</t>
  </si>
  <si>
    <t>Siófoki Vak Bottyán János Általános Iskola és Alapfokú Művészeti Iskola</t>
  </si>
  <si>
    <t>8600 Siófok, Március 15. park 2.</t>
  </si>
  <si>
    <t>6320</t>
  </si>
  <si>
    <t>Samuné Csertán Valéria Ilona</t>
  </si>
  <si>
    <t>65.</t>
  </si>
  <si>
    <t>Siófoki Vak Bottyán János Általános Iskola és Alapfokú Művészeti Iskola Mártírok úti Telephelye</t>
  </si>
  <si>
    <t>8600 Siófok, Mártírok út 1.</t>
  </si>
  <si>
    <t>6633/1</t>
  </si>
  <si>
    <t>66.</t>
  </si>
  <si>
    <t>Siófoki Vak Bottyán János Általános Iskola és Alapfokú Művészeti Iskola Szépvölgyi úti Telephelye</t>
  </si>
  <si>
    <t>8600 Siófok, Szépvölgyi út 2.</t>
  </si>
  <si>
    <t>Nincs állandó vezetés, a Siófoki Beszédes József Általános Iskola területén lévő néptánctermek használata</t>
  </si>
  <si>
    <t>67.</t>
  </si>
  <si>
    <t>Siófoki Vak Bottyán János Általános Iskola és Alapfokú Művészeti Iskola Balatonszabadi Telephelye</t>
  </si>
  <si>
    <t>567</t>
  </si>
  <si>
    <t>Nincs állandó vezetés a Balatonszabadi Kincskereső Általános Iskola területén lévő tantermek használata zene-és néptánc oktatására</t>
  </si>
  <si>
    <t>68.</t>
  </si>
  <si>
    <t>Siófoki Vak Bottyán János Általános Iskola és Alapfokú Művészeti Iskola Nagyberényi Telephelye</t>
  </si>
  <si>
    <t>Nincs állandó vezetés a Nagyberényi Dr Faust Miklós Általános Iskola területén lévő tantermek használata néptánc oktatására</t>
  </si>
  <si>
    <t>69.</t>
  </si>
  <si>
    <t>202770</t>
  </si>
  <si>
    <t>Aranypart Kollégium</t>
  </si>
  <si>
    <t>8600 Siófok, Beszédes József sétány 79-81.</t>
  </si>
  <si>
    <t>3778/34</t>
  </si>
  <si>
    <t>Kelemenné Szabó Mária</t>
  </si>
  <si>
    <t>70.</t>
  </si>
  <si>
    <t>102929</t>
  </si>
  <si>
    <t>Kányai Általános Iskola</t>
  </si>
  <si>
    <t>8667 Kánya, Fő u. 189.</t>
  </si>
  <si>
    <t>Kánya</t>
  </si>
  <si>
    <t>469</t>
  </si>
  <si>
    <t>Lénerné Schmuck Krisztina</t>
  </si>
  <si>
    <t>71.</t>
  </si>
  <si>
    <t>Kányai Általános Iskola Tengődi Tagintézménye</t>
  </si>
  <si>
    <t>8668 Tengőd, Petőfi S. u. 136.</t>
  </si>
  <si>
    <t>Tengőd</t>
  </si>
  <si>
    <t>347</t>
  </si>
  <si>
    <t>Czéh Árpádné</t>
  </si>
  <si>
    <t>72.</t>
  </si>
  <si>
    <t>034003</t>
  </si>
  <si>
    <t>Takáts Gyula Általános Iskola és Alapfokú Művészeti Iskola</t>
  </si>
  <si>
    <t>Tabi Takáts Gyula Általános Iskola és Alapfokú Művészeti Iskola</t>
  </si>
  <si>
    <t>8660 Tab, Petőfi Sándor u. 6-12.</t>
  </si>
  <si>
    <t>Tab</t>
  </si>
  <si>
    <t>299</t>
  </si>
  <si>
    <t>Csizmadia Nándor</t>
  </si>
  <si>
    <t>73.</t>
  </si>
  <si>
    <t>Tabi Takáts Gyula Általános Iskola és Alapfokú Művészeti Iskola Kossuth utcai Telephelye</t>
  </si>
  <si>
    <t>8660 Tab, Kossuth L. u. 19.</t>
  </si>
  <si>
    <t>21</t>
  </si>
  <si>
    <t>Trunkné Meinhardt Tünde</t>
  </si>
  <si>
    <t>74.</t>
  </si>
  <si>
    <t>007</t>
  </si>
  <si>
    <t>Tabi Takáts Gyula Általános Iskola és Alapfokú Művészeti Iskola Óvoda utcai Telephelye</t>
  </si>
  <si>
    <t>8660 Tab, Óvoda u. 4.</t>
  </si>
  <si>
    <t>10</t>
  </si>
  <si>
    <t>Suba Arzén</t>
  </si>
  <si>
    <t>75.</t>
  </si>
  <si>
    <t>Tabi Takáts Gyula Általános Iskola és Alapfokú Művészeti Iskola Bábonymegyeri Tagintézménye</t>
  </si>
  <si>
    <t>8658 Bábonymegyer, Szent István u. 44.</t>
  </si>
  <si>
    <t>Bábonymegyer</t>
  </si>
  <si>
    <t>534</t>
  </si>
  <si>
    <t>Knopf Antal</t>
  </si>
  <si>
    <t>76.</t>
  </si>
  <si>
    <t>Tabi Takáts Gyula Általános Iskola és Alapfokú Művészeti Iskola Somogymeggyesi Tagintézménye</t>
  </si>
  <si>
    <t>8673 Somogymeggyes, Fő u. 33./A</t>
  </si>
  <si>
    <t>Somogymeggyes</t>
  </si>
  <si>
    <t>381/2</t>
  </si>
  <si>
    <t>Király Csilla</t>
  </si>
  <si>
    <t>77.</t>
  </si>
  <si>
    <t>Tabi Takáts Gyula Általános Iskola és Alapfokú Művészeti Iskola Bedegkéri Tagintézménye</t>
  </si>
  <si>
    <t>8666 Bedegkér, Rákóczi u. 146.</t>
  </si>
  <si>
    <t>Bedegkér</t>
  </si>
  <si>
    <t>Halász Lajosné</t>
  </si>
  <si>
    <t>78.</t>
  </si>
  <si>
    <t>034127</t>
  </si>
  <si>
    <t>Szent Ferenc Általános Iskola és Alapfokú Művészeti Iskola</t>
  </si>
  <si>
    <t>Andocsi Szent Ferenc Általános Iskola és Alapfokú Művészeti Iskola</t>
  </si>
  <si>
    <t>8675 Andocs, Szent Ferenc tér 8.</t>
  </si>
  <si>
    <t>Andocs</t>
  </si>
  <si>
    <t>162/1</t>
  </si>
  <si>
    <t>Horváth Szabolcs</t>
  </si>
  <si>
    <t>79.</t>
  </si>
  <si>
    <t>Andocsi Szent Ferenc Általános Iskola és Alapfokú Művészeti Iskola Kisbárapáti Tagintézménye</t>
  </si>
  <si>
    <t>7282 Kisbárapáti, Fõ u. 91.</t>
  </si>
  <si>
    <t>Kisbárapáti</t>
  </si>
  <si>
    <t>472</t>
  </si>
  <si>
    <t>80.</t>
  </si>
  <si>
    <t>Andocsi Szent Ferenc Általános Iskola és Alapfokú Művészeti Iskola Nágocsi Tagintézménye</t>
  </si>
  <si>
    <t>8674 Nágocs, Park u. 3.</t>
  </si>
  <si>
    <t>Nágocs</t>
  </si>
  <si>
    <t>172/1</t>
  </si>
  <si>
    <t>Berta Jánosné</t>
  </si>
  <si>
    <t>81.</t>
  </si>
  <si>
    <t>034138</t>
  </si>
  <si>
    <t>Törökkoppányi Általános Iskola és Alapfokú Művészeti Iskola</t>
  </si>
  <si>
    <t>7285 Törökkoppány, Petőfi S. u. 1.</t>
  </si>
  <si>
    <t>Törökkoppány</t>
  </si>
  <si>
    <t>Varga Andrea</t>
  </si>
  <si>
    <t>010</t>
  </si>
  <si>
    <t>Intézmény címe:</t>
  </si>
  <si>
    <t>OM azonosító:</t>
  </si>
  <si>
    <t>KIR azonosító:</t>
  </si>
  <si>
    <t>Tanév</t>
  </si>
  <si>
    <t>2016/2017</t>
  </si>
  <si>
    <t>2017/2018</t>
  </si>
  <si>
    <t>2018/2019</t>
  </si>
  <si>
    <t>2019/2020</t>
  </si>
  <si>
    <t>2020/2021</t>
  </si>
  <si>
    <t>2021/2022</t>
  </si>
  <si>
    <t>2022/2023</t>
  </si>
  <si>
    <t>2023/2024</t>
  </si>
  <si>
    <t>2024/2025</t>
  </si>
  <si>
    <t>2025/2026</t>
  </si>
  <si>
    <t>2026/2027</t>
  </si>
  <si>
    <t>2027/2028</t>
  </si>
  <si>
    <t>2028/2029</t>
  </si>
  <si>
    <t>2029/2030</t>
  </si>
  <si>
    <t>2030/2031</t>
  </si>
  <si>
    <t>2031/2032</t>
  </si>
  <si>
    <t>2032/2033</t>
  </si>
  <si>
    <t>2033/2034</t>
  </si>
  <si>
    <t>2034/2035</t>
  </si>
  <si>
    <t>2035/2036</t>
  </si>
  <si>
    <t>2036/2037</t>
  </si>
  <si>
    <t>2037/2038</t>
  </si>
  <si>
    <t>2038/2039</t>
  </si>
  <si>
    <t>2039/2040</t>
  </si>
  <si>
    <t>2040/2041</t>
  </si>
  <si>
    <t>2041/2042</t>
  </si>
  <si>
    <t>2042/2043</t>
  </si>
  <si>
    <t>2043/2044</t>
  </si>
  <si>
    <t>2044/2045</t>
  </si>
  <si>
    <t>2045/2046</t>
  </si>
  <si>
    <t>2046/2047</t>
  </si>
  <si>
    <t>2047/2048</t>
  </si>
  <si>
    <t>2048/2049</t>
  </si>
  <si>
    <t>2049/2050</t>
  </si>
  <si>
    <t>2050/2051</t>
  </si>
  <si>
    <t>Fokozat</t>
  </si>
  <si>
    <t>Félév:</t>
  </si>
  <si>
    <t>Áttanítás</t>
  </si>
  <si>
    <t>Végzettség</t>
  </si>
  <si>
    <t>középfokú</t>
  </si>
  <si>
    <t>abszolutórium</t>
  </si>
  <si>
    <t>PhD/DLA</t>
  </si>
  <si>
    <t>gyakornok</t>
  </si>
  <si>
    <t>ped. I.</t>
  </si>
  <si>
    <t>ped. II.</t>
  </si>
  <si>
    <t>mesterped.</t>
  </si>
  <si>
    <t>kutatótanár</t>
  </si>
  <si>
    <t>Jogcím</t>
  </si>
  <si>
    <t>osztályfőnök</t>
  </si>
  <si>
    <t>munkaközösség vezető</t>
  </si>
  <si>
    <t>DÖK segítő</t>
  </si>
  <si>
    <t>Pozíció</t>
  </si>
  <si>
    <t>tagintézményvezető-helyettes</t>
  </si>
  <si>
    <t>intézményegységvezető-helyettes</t>
  </si>
  <si>
    <t>osztály</t>
  </si>
  <si>
    <t>csoport</t>
  </si>
  <si>
    <t>a</t>
  </si>
  <si>
    <t>b</t>
  </si>
  <si>
    <t>d</t>
  </si>
  <si>
    <t>e</t>
  </si>
  <si>
    <t>f</t>
  </si>
  <si>
    <t>c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</si>
  <si>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</si>
  <si>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</si>
  <si>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</si>
  <si>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</si>
  <si>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</si>
  <si>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</si>
  <si>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</si>
  <si>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</si>
  <si>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</si>
  <si>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</si>
  <si>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</si>
  <si>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</si>
  <si>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</si>
  <si>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</si>
  <si>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</si>
  <si>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</si>
  <si>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</si>
  <si>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</si>
  <si>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</si>
  <si>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</si>
  <si>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034109001</t>
  </si>
  <si>
    <t>034006001</t>
  </si>
  <si>
    <t>040064013</t>
  </si>
  <si>
    <t>040064012</t>
  </si>
  <si>
    <t>040064014</t>
  </si>
  <si>
    <t>040683001</t>
  </si>
  <si>
    <t>034145001</t>
  </si>
  <si>
    <t>034145002</t>
  </si>
  <si>
    <t>038556001</t>
  </si>
  <si>
    <t>038556002</t>
  </si>
  <si>
    <t>038556003</t>
  </si>
  <si>
    <t>038556011</t>
  </si>
  <si>
    <t>038556012</t>
  </si>
  <si>
    <t>033997004</t>
  </si>
  <si>
    <t>033997001</t>
  </si>
  <si>
    <t>033997005</t>
  </si>
  <si>
    <t>033998003</t>
  </si>
  <si>
    <t>033998009</t>
  </si>
  <si>
    <t>033998008</t>
  </si>
  <si>
    <t>033998006</t>
  </si>
  <si>
    <t>034007001</t>
  </si>
  <si>
    <t>034110001</t>
  </si>
  <si>
    <t>034111001</t>
  </si>
  <si>
    <t>Fulmer Judit</t>
  </si>
  <si>
    <t>202771001</t>
  </si>
  <si>
    <t>Háncsné Slezák Zita</t>
  </si>
  <si>
    <t>mb. intézményvezető</t>
  </si>
  <si>
    <t>202758001</t>
  </si>
  <si>
    <t>202782001</t>
  </si>
  <si>
    <t>202781001</t>
  </si>
  <si>
    <t>202781002</t>
  </si>
  <si>
    <t>034146001</t>
  </si>
  <si>
    <t>034064001</t>
  </si>
  <si>
    <t>034068001</t>
  </si>
  <si>
    <t>Bencze Beáta</t>
  </si>
  <si>
    <t>033985001</t>
  </si>
  <si>
    <t>033985002</t>
  </si>
  <si>
    <t>033985003</t>
  </si>
  <si>
    <t>033985011</t>
  </si>
  <si>
    <t>033985005</t>
  </si>
  <si>
    <t>034067001</t>
  </si>
  <si>
    <t>034065001</t>
  </si>
  <si>
    <t>034066001</t>
  </si>
  <si>
    <t>034066004</t>
  </si>
  <si>
    <t>034074001</t>
  </si>
  <si>
    <t>034079001</t>
  </si>
  <si>
    <t>034079002</t>
  </si>
  <si>
    <t>039017001</t>
  </si>
  <si>
    <t>200855001</t>
  </si>
  <si>
    <t>034107001</t>
  </si>
  <si>
    <t>034100001</t>
  </si>
  <si>
    <t>034149001</t>
  </si>
  <si>
    <t>034105001</t>
  </si>
  <si>
    <t>034099001</t>
  </si>
  <si>
    <t>034099008</t>
  </si>
  <si>
    <t>201197001</t>
  </si>
  <si>
    <t>201336001</t>
  </si>
  <si>
    <t>201336003</t>
  </si>
  <si>
    <t>201336007</t>
  </si>
  <si>
    <t>201412001</t>
  </si>
  <si>
    <t>202769001</t>
  </si>
  <si>
    <t>202759001</t>
  </si>
  <si>
    <t>202776001</t>
  </si>
  <si>
    <t>202783001</t>
  </si>
  <si>
    <t>202768001</t>
  </si>
  <si>
    <t>202768002</t>
  </si>
  <si>
    <t>202768003</t>
  </si>
  <si>
    <t>202780001</t>
  </si>
  <si>
    <t>202780002</t>
  </si>
  <si>
    <t>202780003</t>
  </si>
  <si>
    <t>202780004</t>
  </si>
  <si>
    <t>202780005</t>
  </si>
  <si>
    <t>202770001</t>
  </si>
  <si>
    <t>102929001</t>
  </si>
  <si>
    <t>102929003</t>
  </si>
  <si>
    <t>034003001</t>
  </si>
  <si>
    <t>034003002</t>
  </si>
  <si>
    <t>034003007</t>
  </si>
  <si>
    <t>034003004</t>
  </si>
  <si>
    <t>034003005</t>
  </si>
  <si>
    <t>034003006</t>
  </si>
  <si>
    <t>034127001</t>
  </si>
  <si>
    <t>034127009</t>
  </si>
  <si>
    <t>Petheöné Miskolczy Andrea Anna</t>
  </si>
  <si>
    <t>034127004</t>
  </si>
  <si>
    <t>034138001</t>
  </si>
  <si>
    <t>82.</t>
  </si>
  <si>
    <t>203219001</t>
  </si>
  <si>
    <t>203219</t>
  </si>
  <si>
    <t>NEKA Kollégium</t>
  </si>
  <si>
    <t>8630 Balatonboglár, Kodály Zoltán utca 12-13.</t>
  </si>
  <si>
    <t>1549/1</t>
  </si>
  <si>
    <t>Szabóné Molnár Bernadett</t>
  </si>
  <si>
    <t>Kitöltési útmutató</t>
  </si>
  <si>
    <t>A pedagógus osztálya (amellyel az osztályfőnökséget jelölik meg) és a tanított tárgyak szabadon írhatóak.</t>
  </si>
  <si>
    <t>Az áttanítások esetében MINDEN tanított tárgyat külön kérünk megjelölni, csakúgy, mint a saját intézményben való oktatást</t>
  </si>
  <si>
    <t>Az egyéb foglalkozások a jogszabályból lettek beemelve, kérjük, ezeket a megnevezéseket értelemszerűen alkalmazzák!</t>
  </si>
  <si>
    <t>A kitöltés megkönnyítése érdekében a táblázat fejlécének az adatokra vonatkozó megnevezései végig láthatóak maradnak</t>
  </si>
  <si>
    <t>Az utolsó (szürke) sort a táblázat szintén automatikusan összesíti</t>
  </si>
  <si>
    <t>I.</t>
  </si>
  <si>
    <t>Előzetes Tantárgyfelosztás</t>
  </si>
  <si>
    <t>Betöltött pedagógus státuszok száma:</t>
  </si>
  <si>
    <t>Tantárgyfelosztás érvényességének kezdete:</t>
  </si>
  <si>
    <t>Érvényesség kezdetén az intézmény tanulólétszáma:</t>
  </si>
  <si>
    <t>Pedagógus neve</t>
  </si>
  <si>
    <r>
      <t xml:space="preserve">Foglalkoztatásának jellege 
</t>
    </r>
    <r>
      <rPr>
        <sz val="11"/>
        <color indexed="8"/>
        <rFont val="Calibri"/>
        <family val="2"/>
        <charset val="238"/>
      </rPr>
      <t>(legördülő menü)</t>
    </r>
  </si>
  <si>
    <t>nem</t>
  </si>
  <si>
    <t>igen</t>
  </si>
  <si>
    <t>Saját alkalmazott gyógypedagógusi szakja</t>
  </si>
  <si>
    <t>Saját szakember neve</t>
  </si>
  <si>
    <r>
      <t xml:space="preserve">Az intézmény saját alkalmazottja látja el?                                 </t>
    </r>
    <r>
      <rPr>
        <sz val="8"/>
        <color indexed="8"/>
        <rFont val="Calibri"/>
        <family val="2"/>
        <charset val="238"/>
      </rPr>
      <t>(Válasszon a legördülő menüből!)</t>
    </r>
  </si>
  <si>
    <t>Szükséges szakember végzettsége                                                                     (a gyermek szakvéleménye alapján)</t>
  </si>
  <si>
    <t>Habilitációs csoport kódja</t>
  </si>
  <si>
    <t>BNO kód (ok)</t>
  </si>
  <si>
    <t>SNI gyermek/tanuló neve</t>
  </si>
  <si>
    <t>Osztály megneve-   zése</t>
  </si>
  <si>
    <t xml:space="preserve">Intézmény neve: </t>
  </si>
  <si>
    <t>Teljes munkaidős</t>
  </si>
  <si>
    <t>Részmunkaidős</t>
  </si>
  <si>
    <t>Óraadó</t>
  </si>
  <si>
    <t>Foglalkoztatás jellege</t>
  </si>
  <si>
    <t>Előző tantárgyfelosztás érvényességének kezdete:</t>
  </si>
  <si>
    <r>
      <t xml:space="preserve">Neveléssel-oktatással lekötött óraszám </t>
    </r>
    <r>
      <rPr>
        <b/>
        <u/>
        <sz val="11"/>
        <rFont val="Calibri"/>
        <family val="2"/>
        <charset val="238"/>
      </rPr>
      <t>összesen</t>
    </r>
  </si>
  <si>
    <t xml:space="preserve">Jogszabály szerinti                                                                                                   neveléssel-oktatással lekötött munkaideje </t>
  </si>
  <si>
    <t>Magassabb vezetői megbízás</t>
  </si>
  <si>
    <r>
      <t xml:space="preserve">Státusza számmal jelölve
</t>
    </r>
    <r>
      <rPr>
        <sz val="11"/>
        <color indexed="8"/>
        <rFont val="Calibri"/>
        <family val="2"/>
        <charset val="238"/>
      </rPr>
      <t>(a képlet automatikusan számol)</t>
    </r>
  </si>
  <si>
    <r>
      <t xml:space="preserve">Tantárgy, amit tanít
</t>
    </r>
    <r>
      <rPr>
        <sz val="11"/>
        <color indexed="8"/>
        <rFont val="Calibri"/>
        <family val="2"/>
        <charset val="238"/>
      </rPr>
      <t>(minden tantárgy, foglalkozás megadása kötelező, külön-külön sorban)</t>
    </r>
  </si>
  <si>
    <t>Osztály megnevezése:</t>
  </si>
  <si>
    <t>A tanulócsoport létszáma:</t>
  </si>
  <si>
    <t>A tanulócsoport számított létszáma:</t>
  </si>
  <si>
    <t>1. évfolyam</t>
  </si>
  <si>
    <t>2. évfolyam</t>
  </si>
  <si>
    <t>3. évfolyam</t>
  </si>
  <si>
    <t>4. évfolyam</t>
  </si>
  <si>
    <t>5. évfolyam</t>
  </si>
  <si>
    <t>6. évfolyam</t>
  </si>
  <si>
    <t>7. évfolyam</t>
  </si>
  <si>
    <t>8. évfolyam</t>
  </si>
  <si>
    <t>9. évfolyam</t>
  </si>
  <si>
    <t>10. évfolyam</t>
  </si>
  <si>
    <t>11. évfolyam</t>
  </si>
  <si>
    <t>12. évfolyam</t>
  </si>
  <si>
    <t>13. évfolyam</t>
  </si>
  <si>
    <t>14. évfolyam</t>
  </si>
  <si>
    <t>1.-4. összevont</t>
  </si>
  <si>
    <t>1.;2. összevont</t>
  </si>
  <si>
    <t>1.;3. összevont</t>
  </si>
  <si>
    <t>1.;4. összevont</t>
  </si>
  <si>
    <t>2.;3. összevont</t>
  </si>
  <si>
    <t>2.;4. összevont</t>
  </si>
  <si>
    <t>3.;4. összevont</t>
  </si>
  <si>
    <t>1-3. összevont</t>
  </si>
  <si>
    <t>2-4. összevont</t>
  </si>
  <si>
    <t>1.;2;4. összevont</t>
  </si>
  <si>
    <t>1.;3.;4. összevont</t>
  </si>
  <si>
    <t>Áttanítás óraszáma</t>
  </si>
  <si>
    <t>Óraszám a küldő intézményben</t>
  </si>
  <si>
    <t>Másik intézménybe</t>
  </si>
  <si>
    <t>Másik intézményből</t>
  </si>
  <si>
    <t>Fogadó intézmény neve</t>
  </si>
  <si>
    <t>Küldő intézmény neve</t>
  </si>
  <si>
    <t>Keletkezett többletóra</t>
  </si>
  <si>
    <t>A tan. csop. óratervi óráinak száma:</t>
  </si>
  <si>
    <t>Jogcím 2</t>
  </si>
  <si>
    <t>osztályfőnök és munkaközösség vezető</t>
  </si>
  <si>
    <t>osztályfőnök és DÖK segítő</t>
  </si>
  <si>
    <t>munkaközösség vezető és DÖK segítő</t>
  </si>
  <si>
    <t>felzárkóztatás</t>
  </si>
  <si>
    <t>tehetséggondozás</t>
  </si>
  <si>
    <t>emelt szintű érettségire való felkészítés</t>
  </si>
  <si>
    <t>középszintű érettségire való felkészítés</t>
  </si>
  <si>
    <t>szakkör, sportkör</t>
  </si>
  <si>
    <t>énekkar</t>
  </si>
  <si>
    <t>Iskolai Közöségi Szolgálattal kapcsolatos foglalkozás</t>
  </si>
  <si>
    <t>SNI típusa</t>
  </si>
  <si>
    <t>habilitációs csoportba tartozó évfolyamok</t>
  </si>
  <si>
    <t>habilitációs csoport kódja</t>
  </si>
  <si>
    <t>csoportba tartozó tanulók száma</t>
  </si>
  <si>
    <t>heti óraszám</t>
  </si>
  <si>
    <t>csoportok száma</t>
  </si>
  <si>
    <t>heti óraszám      SNI típusonként</t>
  </si>
  <si>
    <t>értelmi fogyatékos</t>
  </si>
  <si>
    <t>1-6. évfolyam</t>
  </si>
  <si>
    <t>é16</t>
  </si>
  <si>
    <t>(dg: F70, F71, F79)</t>
  </si>
  <si>
    <t>7-8. évfolyam</t>
  </si>
  <si>
    <t>é78</t>
  </si>
  <si>
    <t>9-10. évfolyam</t>
  </si>
  <si>
    <t>é910</t>
  </si>
  <si>
    <t>11-12. évfolyam</t>
  </si>
  <si>
    <t>é1112</t>
  </si>
  <si>
    <t>gyengénlátó</t>
  </si>
  <si>
    <t>1-4. évfolyam</t>
  </si>
  <si>
    <t>gy14</t>
  </si>
  <si>
    <t>(dg: H00-H59)</t>
  </si>
  <si>
    <t>5-8. évfolyam</t>
  </si>
  <si>
    <t>gy58</t>
  </si>
  <si>
    <t>gy910</t>
  </si>
  <si>
    <t>gy1112</t>
  </si>
  <si>
    <t>vak</t>
  </si>
  <si>
    <t>v14</t>
  </si>
  <si>
    <t>5-6. évfolyam</t>
  </si>
  <si>
    <t>v56</t>
  </si>
  <si>
    <t>7-9. évfolyam</t>
  </si>
  <si>
    <t>v79</t>
  </si>
  <si>
    <t>v10</t>
  </si>
  <si>
    <t>v1112</t>
  </si>
  <si>
    <t>nagyothalló</t>
  </si>
  <si>
    <t>n14</t>
  </si>
  <si>
    <t>(dg: H60-H95)</t>
  </si>
  <si>
    <t>n56</t>
  </si>
  <si>
    <t>n79</t>
  </si>
  <si>
    <t>n10</t>
  </si>
  <si>
    <t>n1112</t>
  </si>
  <si>
    <t>mozgásfogyatékos</t>
  </si>
  <si>
    <t>m14</t>
  </si>
  <si>
    <t>(dg:G00-G99)</t>
  </si>
  <si>
    <t>m56</t>
  </si>
  <si>
    <t>m79</t>
  </si>
  <si>
    <t>m10</t>
  </si>
  <si>
    <t>m1112</t>
  </si>
  <si>
    <t>beszédfogyatékos</t>
  </si>
  <si>
    <t>b14</t>
  </si>
  <si>
    <t>(dg: F80)</t>
  </si>
  <si>
    <t>b56</t>
  </si>
  <si>
    <t>b79</t>
  </si>
  <si>
    <t>b10</t>
  </si>
  <si>
    <t>b1112</t>
  </si>
  <si>
    <t>siket</t>
  </si>
  <si>
    <t>1-3. évfolyam</t>
  </si>
  <si>
    <t>s13</t>
  </si>
  <si>
    <t>4-6. évfolyam</t>
  </si>
  <si>
    <t>s46</t>
  </si>
  <si>
    <t>s78</t>
  </si>
  <si>
    <t>s9</t>
  </si>
  <si>
    <t>s10</t>
  </si>
  <si>
    <t>s1112</t>
  </si>
  <si>
    <t>autista</t>
  </si>
  <si>
    <t>a13</t>
  </si>
  <si>
    <t>(dg:F84)</t>
  </si>
  <si>
    <t>a46</t>
  </si>
  <si>
    <t>a78</t>
  </si>
  <si>
    <t>a9</t>
  </si>
  <si>
    <t>a10</t>
  </si>
  <si>
    <t>a1112</t>
  </si>
  <si>
    <t>pszichés fejlődési zavar</t>
  </si>
  <si>
    <t>p16</t>
  </si>
  <si>
    <t>(dg: F81, F82, F83, F90-F94)</t>
  </si>
  <si>
    <t>p78</t>
  </si>
  <si>
    <t>p910</t>
  </si>
  <si>
    <t>p1112</t>
  </si>
  <si>
    <t>mindösszesen:</t>
  </si>
  <si>
    <t xml:space="preserve"> mkv., gyppótlék, nehéz körülmények között végzett munkáért járó pótlék, érdekképviselet</t>
  </si>
  <si>
    <t>A tanulók számát és a tantárgyfelosztás érvényességének kezdetét manuálisan kell felvinni, ha korábbi tantárgyfelosztás nem volt, a vonatkozó cellát üresen kell hagyni. A betöltött pedagógus státuszokat automatikusan számolja a táblázat a kitöltött TTF alapján.</t>
  </si>
  <si>
    <t>A foglalkoztatás jellegét, a végzettségeket és fokozatot a legördülő menükből lehet kiválasztani, a szakképzettséget (pl. tanító+testnevelés szakkoll., műv.ter.) egyénenként kell beírni, a legmagasabb végzettség kerüljön felülre</t>
  </si>
  <si>
    <t>Az órakedvezmények megjelölésére a lenyitható listából kell kiválasztani a megfelelő típust, ami alapján a táblázat automatikusan beemeli az óraszámot. A szakszervezeti kedvezményeket itt nem kell jelölni.</t>
  </si>
  <si>
    <t xml:space="preserve">A csoportbontások óráit piros kiemeléssel szükséges jelölni, ezért a csoportokat kérjük, hogy külön osztályként ne rögzítsék </t>
  </si>
  <si>
    <r>
      <t xml:space="preserve">Végzettség
</t>
    </r>
    <r>
      <rPr>
        <sz val="11"/>
        <color indexed="8"/>
        <rFont val="Calibri"/>
        <family val="2"/>
        <charset val="238"/>
      </rPr>
      <t>(legördülő menü soronként)</t>
    </r>
  </si>
  <si>
    <r>
      <t xml:space="preserve">Képesítése
</t>
    </r>
    <r>
      <rPr>
        <sz val="11"/>
        <color indexed="8"/>
        <rFont val="Calibri"/>
        <family val="2"/>
        <charset val="238"/>
      </rPr>
      <t>(valamennyi szak, szakpár, speciális kollégium, műveltségi terület)</t>
    </r>
  </si>
  <si>
    <t>Az oszlopfeliratra kattintva minden esetben megjelenik egy rövid leírás az adott oszlopra vonatkozóan.</t>
  </si>
  <si>
    <t>Somogy Megyei Óvoda, Általános Iskola, Szakiskola, Kollégium és Egységes Gyógypedagógiai Módszertani Intézmény</t>
  </si>
  <si>
    <t>Somogy Megyei Óvoda, Általános Iskola, Szakiskola, Kollégium és Egységes Gyógypedagógiai Módszertani Intézmény Somogyvár, Kossuth Lajos utca 7. telephelye</t>
  </si>
  <si>
    <t>Somogy Megyei Óvoda, Általános Iskola, Szakiskola, Kollégium és Egységes Gyógypedagógiai Módszertani Intézmény Somogyvár, Kossuth L. u. 9. Telephelye</t>
  </si>
  <si>
    <t>Somogy Megyei Óvoda, Általános Iskola, Szakiskola, Kollégium és Egységes Gyógypedagógiai Módszertani Intézmény Somogyvár Külterület (halastó és erdő) Telephelye</t>
  </si>
  <si>
    <t>Somogy Megyei Óvoda, Általános Iskola, Szakiskola, Kollégium és Egységes Gyógypedagógiai Módszertani Intézmény Somogyvár Külterület (szántó) Telephelye</t>
  </si>
  <si>
    <t>Magántanulói óraszámok</t>
  </si>
  <si>
    <t>Az osztály megnevezése alatt található létszámadatokat kérjük beirni és minden esetben kötelező kitölteni az óratervi órákra vonatkozó sort is</t>
  </si>
  <si>
    <t>Előzetes tantárgyfelosztásban nem jelenhet meg többletóra. Minden betöltetlen álláshely miatt jelentkező, akár kötelező óraszámon felül kiosztandó óraszámot új pedagógus sorában szíveskedjen jelezni a TTF segédletben foglaltak szerint pl. Pedagógus 01 matematika 2 óra. A megjegyzés rovatban kérem, jelezze, hogy milyen megoldási javaslata van az ellátatlan órákra. Pl. álláshirdetés, XY kolléga többletórában látná el.</t>
  </si>
  <si>
    <t>beállás</t>
  </si>
  <si>
    <t>felsőfokú - főiskola</t>
  </si>
  <si>
    <t>felsőfokú - egyetem</t>
  </si>
  <si>
    <t>OM:</t>
  </si>
  <si>
    <t>habilitáció (SNI)</t>
  </si>
  <si>
    <r>
      <t>fejlesztőpedagógia</t>
    </r>
    <r>
      <rPr>
        <sz val="11"/>
        <color indexed="8"/>
        <rFont val="Calibri"/>
        <family val="2"/>
        <charset val="238"/>
      </rPr>
      <t xml:space="preserve"> </t>
    </r>
    <r>
      <rPr>
        <b/>
        <sz val="11"/>
        <color indexed="8"/>
        <rFont val="Calibri"/>
        <family val="2"/>
        <charset val="238"/>
      </rPr>
      <t>(BTMN)</t>
    </r>
  </si>
  <si>
    <t xml:space="preserve">Az óratervi órákat a táblázat automatikusan számolja, az L és AJ oszlopok közt </t>
  </si>
  <si>
    <t>Az BD, BF és BG oszlopokat a táblázat automatikusan számolja</t>
  </si>
  <si>
    <t>A BH oszlopban a megbízási szerződéssel alkalmazott óraadó óraszámait szükséges beírni</t>
  </si>
  <si>
    <t>A BI oszlopban az oszlop címében található adatokat szükséges megjelölni manuális rögzítéssel</t>
  </si>
  <si>
    <t>A magántanulói órákat az AJ oszlopban szükséges rögzíteni, amennyiben szakértői bizottsági vagy orvosi javaslatra lettek elrendelve.</t>
  </si>
  <si>
    <t>tanulást, iskolai felkészülést segítő foglalkozás (egész napos iskola)</t>
  </si>
  <si>
    <t>Az évfolyamok számozása legördíthető és változtatható; itt van lehetőség az összevont osztályok jelölésére is. Összevont osztályok esetén az összevont órákat a legördülő listából kiválasztott összevont évfolyamhoz kell rögzíteni, az évfolyamonkénti csoportbontásokat pedig az adott évfolyam oszlopába.</t>
  </si>
  <si>
    <t>Kollégiumi csoport megnevezése:</t>
  </si>
  <si>
    <r>
      <rPr>
        <b/>
        <sz val="12"/>
        <rFont val="Times New Roman CE"/>
        <charset val="238"/>
      </rPr>
      <t xml:space="preserve">Foglalkozástervi órák összesen </t>
    </r>
    <r>
      <rPr>
        <b/>
        <sz val="10"/>
        <rFont val="Times New Roman CE"/>
        <charset val="238"/>
      </rPr>
      <t xml:space="preserve">                                                                          </t>
    </r>
    <r>
      <rPr>
        <sz val="10"/>
        <rFont val="Times New Roman CE"/>
        <charset val="238"/>
      </rPr>
      <t>(a képlet automatikusan számol)</t>
    </r>
  </si>
  <si>
    <t xml:space="preserve"> 326/2013. Korm. Rend. 17.§ (6)</t>
  </si>
  <si>
    <r>
      <rPr>
        <b/>
        <sz val="12"/>
        <rFont val="Times New Roman CE"/>
        <charset val="238"/>
      </rPr>
      <t xml:space="preserve">Összes lekötött óra </t>
    </r>
    <r>
      <rPr>
        <b/>
        <sz val="10"/>
        <rFont val="Times New Roman CE"/>
        <charset val="238"/>
      </rPr>
      <t xml:space="preserve">                                                                                       </t>
    </r>
    <r>
      <rPr>
        <sz val="10"/>
        <rFont val="Times New Roman CE"/>
        <charset val="238"/>
      </rPr>
      <t xml:space="preserve"> (a képlet automatikusan számol)</t>
    </r>
  </si>
  <si>
    <t xml:space="preserve"> ig., igh., of., mkv., mesterpedagógus, gyakornok, gyppótlék, érdekképviselet</t>
  </si>
  <si>
    <t>Megjegyzés (pl.:  tartósan távol lévő XY helyén, stb.)</t>
  </si>
  <si>
    <t>Foglalkozási csoport megnevezése</t>
  </si>
  <si>
    <t>2018/2019. tanév I. félév</t>
  </si>
  <si>
    <t>Csoport létszáma</t>
  </si>
  <si>
    <t>Sorszám</t>
  </si>
  <si>
    <r>
      <rPr>
        <b/>
        <sz val="12"/>
        <rFont val="Times New Roman CE"/>
        <charset val="238"/>
      </rPr>
      <t xml:space="preserve">Foglalkoztatásának jellege </t>
    </r>
    <r>
      <rPr>
        <sz val="12"/>
        <rFont val="Times New Roman CE"/>
        <charset val="238"/>
      </rPr>
      <t xml:space="preserve">                        (legördülő menü)</t>
    </r>
  </si>
  <si>
    <r>
      <rPr>
        <b/>
        <sz val="12"/>
        <rFont val="Times New Roman CE"/>
        <charset val="238"/>
      </rPr>
      <t>Státusza</t>
    </r>
    <r>
      <rPr>
        <sz val="12"/>
        <rFont val="Times New Roman CE"/>
        <family val="1"/>
        <charset val="238"/>
      </rPr>
      <t xml:space="preserve"> számmal jelölve              (a képlet automatikusan számol)</t>
    </r>
  </si>
  <si>
    <t>Végzettsége</t>
  </si>
  <si>
    <r>
      <rPr>
        <b/>
        <sz val="14"/>
        <rFont val="Times New Roman CE"/>
        <charset val="238"/>
      </rPr>
      <t>Képesítése</t>
    </r>
    <r>
      <rPr>
        <sz val="14"/>
        <rFont val="Times New Roman CE"/>
        <charset val="238"/>
      </rPr>
      <t xml:space="preserve"> (valamennyi szak, szakpár, spec. koll., műv terület)</t>
    </r>
  </si>
  <si>
    <r>
      <rPr>
        <b/>
        <sz val="14"/>
        <rFont val="Times New Roman CE"/>
        <charset val="238"/>
      </rPr>
      <t>Foglalkozás jellege</t>
    </r>
    <r>
      <rPr>
        <sz val="14"/>
        <rFont val="Times New Roman CE"/>
        <charset val="238"/>
      </rPr>
      <t xml:space="preserve">                                                   (legördülő menü) </t>
    </r>
  </si>
  <si>
    <r>
      <rPr>
        <b/>
        <sz val="14"/>
        <rFont val="Times New Roman CE"/>
        <charset val="238"/>
      </rPr>
      <t xml:space="preserve">Foglalkozás megnevezése </t>
    </r>
    <r>
      <rPr>
        <sz val="14"/>
        <rFont val="Times New Roman CE"/>
        <charset val="238"/>
      </rPr>
      <t>(minden foglalkozás megadása kötelező, külön-külön sorban)</t>
    </r>
  </si>
  <si>
    <t>A pedagógus által ellátott foglalkozástervi órák csoportonként, foglalkozásonként</t>
  </si>
  <si>
    <t>iskolai vagy kollégiumi foglalkozáson részt nem vevő tanulók – étkezési, alvási és a heti pihenőnapon, munkaszüneti napon teljesített ügyeleti időn kívüli – folyamatos pedagógiai felügyelete</t>
  </si>
  <si>
    <t>Tartósan távol lévő, felmentési idejét töltő pedagógus kolléga/ák</t>
  </si>
  <si>
    <r>
      <rPr>
        <b/>
        <sz val="12"/>
        <rFont val="Times New Roman CE"/>
        <charset val="238"/>
      </rPr>
      <t xml:space="preserve">Foglalkoztatásának jellege </t>
    </r>
    <r>
      <rPr>
        <sz val="12"/>
        <rFont val="Times New Roman CE"/>
        <family val="1"/>
        <charset val="238"/>
      </rPr>
      <t xml:space="preserve">                        (legördülő menü)</t>
    </r>
  </si>
  <si>
    <r>
      <rPr>
        <b/>
        <sz val="12"/>
        <rFont val="Times New Roman CE"/>
        <charset val="238"/>
      </rPr>
      <t>Státusza</t>
    </r>
    <r>
      <rPr>
        <sz val="12"/>
        <rFont val="Times New Roman CE"/>
        <family val="1"/>
        <charset val="238"/>
      </rPr>
      <t xml:space="preserve"> számmal jelölve       </t>
    </r>
    <r>
      <rPr>
        <sz val="10"/>
        <rFont val="Times New Roman CE"/>
        <charset val="238"/>
      </rPr>
      <t>(két tizedes pontossággal)</t>
    </r>
  </si>
  <si>
    <r>
      <rPr>
        <b/>
        <sz val="12"/>
        <rFont val="Times New Roman CE"/>
        <charset val="238"/>
      </rPr>
      <t>Képesítése</t>
    </r>
    <r>
      <rPr>
        <sz val="12"/>
        <rFont val="Times New Roman CE"/>
        <family val="1"/>
        <charset val="238"/>
      </rPr>
      <t xml:space="preserve"> (valamennyi szak, szakpár, spec. koll., műv terület)</t>
    </r>
  </si>
  <si>
    <t>Távollétének oka</t>
  </si>
  <si>
    <t>Távollétének várható befejezése</t>
  </si>
  <si>
    <t>Dátum:</t>
  </si>
  <si>
    <t>…………………………………………………………………………</t>
  </si>
  <si>
    <t>intézményvezető neve</t>
  </si>
  <si>
    <t>titulus megnevezése</t>
  </si>
  <si>
    <t>Felkészítő foglalkozások (tanulást segítő foglalkozások):</t>
  </si>
  <si>
    <t>Egyéni és közösségi fejlesztést megvalósító foglalkozások / Csoportvezetői foglalkozások:</t>
  </si>
  <si>
    <t>Egyéni és közösségi fejlesztést megvalósító foglalkozások / A kollégiumi közösségek szervezésével összefüggő foglalkozások:</t>
  </si>
  <si>
    <t>Egyéni és közösségi fejlesztést megvalósító foglalkozások / A tanulókkal való egyéni törődést biztosító foglalkozások:</t>
  </si>
  <si>
    <t>Szabadidő eltöltését szolgáló foglalkozások:</t>
  </si>
  <si>
    <t>AJTP foglalkozás</t>
  </si>
  <si>
    <t xml:space="preserve">Gazdasági, ügyviteli, műszaki, kisegítő munkakörökben alkalmazottak </t>
  </si>
  <si>
    <r>
      <t xml:space="preserve">jogszabály szerinti státuszszám </t>
    </r>
    <r>
      <rPr>
        <i/>
        <sz val="12"/>
        <rFont val="Times New Roman CE"/>
        <charset val="238"/>
      </rPr>
      <t>(Nkt. 61. § (5) bekezdés alapján):</t>
    </r>
  </si>
  <si>
    <t>tényleges állapot</t>
  </si>
  <si>
    <t>eltérés</t>
  </si>
  <si>
    <t>munkakör megnevezése</t>
  </si>
  <si>
    <t>alkalmazott neve</t>
  </si>
  <si>
    <t>létszám/státusz</t>
  </si>
  <si>
    <t xml:space="preserve">Összesen: </t>
  </si>
  <si>
    <t>Segédlet, a TTF tábla használatához</t>
  </si>
  <si>
    <t>Oszlopok/sorok beszúrása:</t>
  </si>
  <si>
    <t>Arra ügyeljen, hogy soha ne az első oszlop elé, illetve a felső sor fölé szúrja be, inkább a középsőhöz, vagy az utolsó oszlophoz, illetve az alsó sorhoz.</t>
  </si>
  <si>
    <t>Oszlopok/sorok törlése:</t>
  </si>
  <si>
    <t>Kérem, ne töröljön oszlopokat, sorokat! Inkább hagyja üresen azokat!</t>
  </si>
  <si>
    <t>Csoportok megnevezése:</t>
  </si>
  <si>
    <t>Amennyiben nincs elegendő oszlop intézménye csoportjainak felviteléhez, nyugodtan szúrjon be oszlopokat (ld. 1. pont)!</t>
  </si>
  <si>
    <t>Pedagógusok felvitele:</t>
  </si>
  <si>
    <t>a)</t>
  </si>
  <si>
    <t xml:space="preserve">aktív </t>
  </si>
  <si>
    <t>Az első táblázatba, csak azon pedagógusokat tüntesse fel, akik tényleges órát tartanak! Amennyiben az adott pedagógus valamelyik ávol lévő kollégát helyettesít, úgy kérem azt az utolsó megjegyzés oszlopban tüntesse fel.</t>
  </si>
  <si>
    <t>b)</t>
  </si>
  <si>
    <t>passzív</t>
  </si>
  <si>
    <t>A második (alsó) táblázatban minden olyan kollégát tüntessen fel, aki tartósan távol lévő, illetve felmenési idejét tölti.</t>
  </si>
  <si>
    <t>Foglalkozás jellegének kiválasztása:</t>
  </si>
  <si>
    <t>A legördülő menüből kell soronként minden foglalkozáshoz a megfelelőt kiválasztani.</t>
  </si>
  <si>
    <t>A "Foglalkozások_segédlet" fül segítséget nyújt a kiválasztásban</t>
  </si>
  <si>
    <t>Tanított foglalkozások felvitele:</t>
  </si>
  <si>
    <t>Minden foglalkozás külön sorba kerüljön! Amennyiben nem áll rendelkezésre elegendő sor, úgy nyugodtan szúrjon be sorokat (ld. 1. pont)!</t>
  </si>
  <si>
    <t>Státusz számítása</t>
  </si>
  <si>
    <r>
      <t>A táblázat képletezett, kérem, ne módosítsa azt!        Amennyiben nincs annyi pedagógusa, amennyi sor van a táblázatban, úgy az</t>
    </r>
    <r>
      <rPr>
        <b/>
        <sz val="11"/>
        <color rgb="FFFF0000"/>
        <rFont val="Calibri"/>
        <family val="2"/>
        <charset val="238"/>
        <scheme val="minor"/>
      </rPr>
      <t xml:space="preserve"> üres sorokhoz tartozó státuszoszlopba írjon "0"-át!</t>
    </r>
    <r>
      <rPr>
        <b/>
        <sz val="11"/>
        <color theme="1"/>
        <rFont val="Calibri"/>
        <family val="2"/>
        <charset val="238"/>
        <scheme val="minor"/>
      </rPr>
      <t xml:space="preserve"> Ezáltal az intézmény összes státuszszámát is kiszámolja.</t>
    </r>
  </si>
  <si>
    <t>Összes lekötött óra</t>
  </si>
  <si>
    <t>Többletóra számítása</t>
  </si>
  <si>
    <t>a kollégiumi pedagóguslétszám meghatározásánál figyelembe kell venni a tanulók nemenként és épületenként megadott létszámát, a kollégiumi foglalkozási időn kívül nemenként és épületenként átlagosan száz, legfeljebb százhúsz fős tanulói csoporthoz egy pedagógussal számolva</t>
  </si>
  <si>
    <t>A magasabb vezetői megbízás szintén legördülő menü, amelyben CSAK a vezetőket lehet választani, a többi kollégára értelemszerűen nem alkalmazandó</t>
  </si>
  <si>
    <r>
      <t xml:space="preserve">Az </t>
    </r>
    <r>
      <rPr>
        <i/>
        <sz val="11"/>
        <rFont val="Calibri"/>
        <family val="2"/>
        <charset val="238"/>
      </rPr>
      <t>alapadatok</t>
    </r>
    <r>
      <rPr>
        <sz val="11"/>
        <rFont val="Calibri"/>
        <family val="2"/>
        <charset val="238"/>
      </rPr>
      <t xml:space="preserve"> fülön található OM- ÉS!! KIR-azonosító kiválasztásával az intézményi adatok automatikusan betöltődnek minden fülön.</t>
    </r>
  </si>
  <si>
    <r>
      <t xml:space="preserve">Az </t>
    </r>
    <r>
      <rPr>
        <i/>
        <sz val="11"/>
        <rFont val="Calibri"/>
        <family val="2"/>
        <charset val="238"/>
      </rPr>
      <t>altisk_gimn</t>
    </r>
    <r>
      <rPr>
        <sz val="11"/>
        <rFont val="Calibri"/>
        <family val="2"/>
        <charset val="238"/>
      </rPr>
      <t xml:space="preserve"> fülön az 1. és 2. (3.) sorba a magasabb vezetői megbízással rendelkező pedagógusokat kérjük felvezetni, majd a többiben már a pedagógusok szerepeljenek, ABC-rendben! A táblázat végére a tartósan távollévőket is szükséges rögzíteni ABC sorrendben, a megjegyzésben kérem rögzítsék a visszatérés tervezett dátumát, valamint a helyettesítő pedagógus megjegyzés rovatában is jelezzék, hogy az adott dolgozó melyik távollévő pedagógust helyettesíti.</t>
    </r>
  </si>
  <si>
    <t>A foglalkoztatás jellegénél (C és D oszlop) a bal oldali oszlopban kell kiválasztani a megfelelő értéket (teljes munkaidős, részmunkaidős, óraadó). A részmunkaidős érték választása esetén láthatóvá válik a jobboldali oszlop tartalma, amiben a részmunkaidő százalékát kell kiválasztani egy lenyitható listából. Ez alapértelmezetten 100%. Amennyiben részmunkaidőhöz már beállított százalékot és átvált egy másik foglalkozási típusra, a százalék mező bár eltűnik, de nem áll vissza automatikusan 100%-ra, ezért ilyen esetben legelőször mindig állítsák a jobb oldali oszlop tartalmát 100%-ra, különben a táblázat a korábbi százalékkal fogja számolni a státuszértéket!</t>
  </si>
  <si>
    <t>Az évfolyamonkénti több osztály felvitelére egyszerű oszlopbeszúrással van lehetőség</t>
  </si>
  <si>
    <t>Minden áttanító esetében kerüljön megjelölésre, hogy honnan, illetve hova, összesen hány órában tanít át! Küldő intézmény esetén az áttanító nem helyben letanított, többi megtartott órájának a számát kell rögzíteni egyetlen számként. Honnan: AH és AI oszlop; Hova: AF és AG oszlopok (Áttanítás)</t>
  </si>
  <si>
    <t>A BE oszlopba a munkakörhöz kötött maximális óraszámot kell beírni (pl.: gyakornok 20, intézményvezető 2-8 stb.), nem egységesen 26-ot!</t>
  </si>
  <si>
    <t>A Megjegyzés rovata lehetőséget ad arra, hogy bármilyen, a tantárgyfelosztáshoz kapcsolódó, annak adatait esetenként megvilágító információt feltüntessenek</t>
  </si>
  <si>
    <t>A felesleges sorokat rejtsék el és semmiképpen sem töröljék! Adott sor vagy oszlop elrejtéséhez menjen egérrel az oszlopfeliratra vagy sorszámra és jobb kattintással válassza az elrejtés elemet. Amennyiben egy elrejtett oszlopot/sort fel szeretne fedni, abban az esetben jelölje ki az elrejtett sor/oszlop melletti sorokat/oszlopokat és a sorszámra/oszlopfeliratra jobb gombbal kattintva válassza a felfedés opciót.</t>
  </si>
  <si>
    <t>A fájl elnevezésében a következő formulát kérjük alkalmazni: Település-Intézmény-ettf-2018-2019-1; amely intézményhez tagintézmény, telephely is tartozik, ott tovább bővítve, pl. Marcali-Noszlopy-Mikszáth-ettf-2018-2019-1</t>
  </si>
  <si>
    <r>
      <t xml:space="preserve">Az </t>
    </r>
    <r>
      <rPr>
        <i/>
        <sz val="11"/>
        <rFont val="Calibri"/>
        <family val="2"/>
        <charset val="238"/>
      </rPr>
      <t>SNI névsor</t>
    </r>
    <r>
      <rPr>
        <sz val="11"/>
        <rFont val="Calibri"/>
        <family val="2"/>
        <charset val="238"/>
      </rPr>
      <t xml:space="preserve"> fülön található táblázatot a tantárgyfelosztás érvényességének kezdeti idején fennálló állapotra kell aktualizálni a megfelelő adatok kitöltésével, frissítésével. Előzetes tantárgyfelosztás esetén várható értékekkel kell feltölteni a táblázatot. A fejléc adatait a táblázat automatikusan tölti ki az </t>
    </r>
    <r>
      <rPr>
        <i/>
        <sz val="11"/>
        <rFont val="Calibri"/>
        <family val="2"/>
        <charset val="238"/>
      </rPr>
      <t>alapadatok</t>
    </r>
    <r>
      <rPr>
        <sz val="11"/>
        <rFont val="Calibri"/>
        <family val="2"/>
        <charset val="238"/>
      </rPr>
      <t xml:space="preserve"> fülön megadott értékek alapján.</t>
    </r>
  </si>
  <si>
    <r>
      <t xml:space="preserve">Napközi és tanulószobai foglalkozások esetén a  tantárgyaknál mindenképpen jelezzék az elnevezésben a csoport évfolyamát is. </t>
    </r>
    <r>
      <rPr>
        <b/>
        <sz val="11"/>
        <rFont val="Calibri"/>
        <family val="2"/>
        <charset val="238"/>
      </rPr>
      <t>Napközis csoport esetében csoportonként napi 3 óra, tanulószoba esetében csoportonként napi 2 óra tervezhető</t>
    </r>
    <r>
      <rPr>
        <sz val="11"/>
        <rFont val="Calibri"/>
        <family val="2"/>
        <charset val="238"/>
      </rPr>
      <t xml:space="preserve"> (ebédeltetési felügyeletet, tanulói kiséretet nem tartalmazhatnak).</t>
    </r>
  </si>
  <si>
    <t>59/2013. (VIII. 9.) EMMI rendelet alapján</t>
  </si>
  <si>
    <t>Foglalkozás jellege</t>
  </si>
  <si>
    <t>a)    rendszeres iskolai felkészülést biztosító egyéni és csoportos foglalkozás,</t>
  </si>
  <si>
    <t>b)    differenciált képességfejlesztő, tehetség-kibontakoztató foglalkozás,</t>
  </si>
  <si>
    <t>c)    a bármely okból lemaradó tanulók felzárkóztatása, hátránykompenzáció,</t>
  </si>
  <si>
    <t>d)    a tantárgyi ismeretek bővítése és a pályaválasztás segítése érdekében szervezett szakkörök, diákkörök,</t>
  </si>
  <si>
    <t>e) tematikus csoportfoglalkozás</t>
  </si>
  <si>
    <t> Egyéni és közösségi fejlesztést megvalósító foglalkozások / Csoportvezetői foglalkozások:</t>
  </si>
  <si>
    <t>a)    közösségi foglalkozás a kollégiumi csoportok számára:</t>
  </si>
  <si>
    <t>a csoport életével kapcsolatos feladatok, tevékenységek, események, problémák megbeszélése, értékelése</t>
  </si>
  <si>
    <t>b)    tematikus csoportfoglalkozások: az 59/2013. (VIII. 9.) EMMI rendeletben előírt témakörök, időkeretek között szervezhető foglalkozások</t>
  </si>
  <si>
    <t> Egyéni és közösségi fejlesztést megvalósító foglalkozások / A kollégiumi közösségek szervezésével összefüggő foglalkozások:</t>
  </si>
  <si>
    <t>a)    a kollégiumi diákönkormányzatok működésének támogatása</t>
  </si>
  <si>
    <t>b)    kollégiumi diákfórumok (kollégiumi gyűlés, kisebb közösségek szerinti megbeszélések)</t>
  </si>
  <si>
    <t> Egyéni és közösségi fejlesztést megvalósító foglalkozások / A tanulókkal való egyéni törődést biztosító foglalkozások:</t>
  </si>
  <si>
    <t>a foglalkozásokon (tanulói vagy pedagógusi kezdeményezésre) a diákok feltárhatják egyéni problémáikat ezek megoldásában számíthatnak a pedagógus tanácsaira, segítségére</t>
  </si>
  <si>
    <t>Állandó, vagy adott eseményre szerveződő kollégiumi diákcsoportok számára szervezett</t>
  </si>
  <si>
    <t>-    irodalmi, képzőművészeti, zenei, tánc, vizuális képességeket fejlesztő művészeti,</t>
  </si>
  <si>
    <t>-    természettudományos, műszaki, vállalkozói, gazdasági ismereteket bővítő szakmai,</t>
  </si>
  <si>
    <t>-    egészséges életmódra nevelést, a rendszeres testedzést szolgáló sportcélú,</t>
  </si>
  <si>
    <t>-    a hasznos gyakorlati ismeretek megszerzését, az önellátás képességének fejlesztését célzó,</t>
  </si>
  <si>
    <t>-    a pályaorientáció szempontjából is fontos tartalmakat hordozó,</t>
  </si>
  <si>
    <t>szakkörök, szakmai, művészeti foglalkozások, kollégiumi sportkörök, rendezvények, versenyek, vetélkedők</t>
  </si>
  <si>
    <t>Az AJTP foglalkozási egység az AJTP program egyik jellemzője, melyre a program a 9./AJTP évfolyamon további heti 4, a 9-12. évfolyamokon pedig heti 2-2 órányi foglalkozási időt biztosít.</t>
  </si>
  <si>
    <t>326/2013. (VIII. 30.) Korm. Rendelet 17.§ (6) bekezdése alapján</t>
  </si>
  <si>
    <t>Bertalan Zsolt</t>
  </si>
  <si>
    <t>F81.9 F90.0</t>
  </si>
  <si>
    <t>Szakirányú végzettséggel rendelkező gyógypedagógus/logopédus tanár/terapeuta, tanulásban akadályozott/pszichopedagógiai szakirányon végzett tanár/terapeuta</t>
  </si>
  <si>
    <t>Erdei Csanád Koppány</t>
  </si>
  <si>
    <t>F98.8 F81.0 F81.1</t>
  </si>
  <si>
    <t>Laskai Rómeó</t>
  </si>
  <si>
    <t>F84.9</t>
  </si>
  <si>
    <t>Szakirányú végzettséggel rendelkező gyógypedagógus autizmus specifikus fejlesztésben képzett gyógypedagógiai tanár vagy terapeuta/ logopédus tanár / terapeuta, tanulásba akadályozott szakirányon végzett tanár/terapeuta</t>
  </si>
  <si>
    <t>Orosz Benedek</t>
  </si>
  <si>
    <t>F84.5</t>
  </si>
  <si>
    <t>Pintér Jázmin Noémi</t>
  </si>
  <si>
    <t>F81.2</t>
  </si>
  <si>
    <t>Tuli Norbert</t>
  </si>
  <si>
    <t>F81.0 F81.1</t>
  </si>
  <si>
    <t>Danó Krisztián Margini</t>
  </si>
  <si>
    <t>folyamatban</t>
  </si>
  <si>
    <t>Tóth Ádám</t>
  </si>
  <si>
    <t>Tarr Péter János</t>
  </si>
  <si>
    <t>magyar-történelem</t>
  </si>
  <si>
    <t>etika 60 óra</t>
  </si>
  <si>
    <t>történelem</t>
  </si>
  <si>
    <t>etika</t>
  </si>
  <si>
    <t>Kispéter Sándorné</t>
  </si>
  <si>
    <t>biológia-földrajz</t>
  </si>
  <si>
    <t>természetismeret</t>
  </si>
  <si>
    <t>biológia</t>
  </si>
  <si>
    <t>földrajz</t>
  </si>
  <si>
    <t>Benkő Margit</t>
  </si>
  <si>
    <t>magyar-könyvtár</t>
  </si>
  <si>
    <t>magyar</t>
  </si>
  <si>
    <t>hon- és népismeret</t>
  </si>
  <si>
    <t>osztályfőnöki</t>
  </si>
  <si>
    <t>középiskolai előkészítő</t>
  </si>
  <si>
    <t>Bodrogi Éva Mária</t>
  </si>
  <si>
    <t>rajz</t>
  </si>
  <si>
    <t>vizuális kultúra</t>
  </si>
  <si>
    <t>Bolevácz Rita</t>
  </si>
  <si>
    <t>tanító</t>
  </si>
  <si>
    <t>ének</t>
  </si>
  <si>
    <t>technika</t>
  </si>
  <si>
    <t>Galóné Kárpáti Ildikó</t>
  </si>
  <si>
    <t>matematika-technika</t>
  </si>
  <si>
    <t>matematika</t>
  </si>
  <si>
    <t>Galó Tibor</t>
  </si>
  <si>
    <t>testnevelés</t>
  </si>
  <si>
    <t>Gara Diána Katinka</t>
  </si>
  <si>
    <t>német nyelv műveltségi terület</t>
  </si>
  <si>
    <t>környezetismeret</t>
  </si>
  <si>
    <t>Gazdag Boglárka</t>
  </si>
  <si>
    <t>Hajdúné Gergő Andrea</t>
  </si>
  <si>
    <t>testnevelés és gyógytestnevelés speciális kollégium</t>
  </si>
  <si>
    <t>5-8. o. tanulószoba</t>
  </si>
  <si>
    <t>1.o. napközi</t>
  </si>
  <si>
    <t>Hirsch Judit</t>
  </si>
  <si>
    <t>német nyev és irodalom</t>
  </si>
  <si>
    <t>orosz, testnevelés</t>
  </si>
  <si>
    <t>német</t>
  </si>
  <si>
    <t>5-8.o. tanulószoba</t>
  </si>
  <si>
    <t>szaktanácsadó</t>
  </si>
  <si>
    <t>Hodján Beatrix</t>
  </si>
  <si>
    <t>angol nyelv és irodalom</t>
  </si>
  <si>
    <t>angol</t>
  </si>
  <si>
    <t>Lőrincz Éva Edina</t>
  </si>
  <si>
    <t>ének-zene</t>
  </si>
  <si>
    <t>Siófoki Vak Bottyán János Általános Iskola és AMI</t>
  </si>
  <si>
    <t>Nagyné Márkus Adél</t>
  </si>
  <si>
    <t>német tanító</t>
  </si>
  <si>
    <t>Orosz Zoltán</t>
  </si>
  <si>
    <t>kémia</t>
  </si>
  <si>
    <t>Simon Alice</t>
  </si>
  <si>
    <t>fizika</t>
  </si>
  <si>
    <t>matematika, számítástechnika</t>
  </si>
  <si>
    <t>informatika</t>
  </si>
  <si>
    <t>Kincskereső ÁMK</t>
  </si>
  <si>
    <t>Szücs Gáborné</t>
  </si>
  <si>
    <t>Trunk Dóra</t>
  </si>
  <si>
    <t>3. o. napközi</t>
  </si>
  <si>
    <t>2-4. o. napközi</t>
  </si>
  <si>
    <t>német idegen nyelvi műveltségi terület</t>
  </si>
  <si>
    <t>Siófok, 2018.09.21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</si>
</sst>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&quot; fő&quot;"/>
    <numFmt numFmtId="165" formatCode="0.0"/>
    <numFmt numFmtId="166" formatCode="yyyy\-mm\-dd"/>
    <numFmt numFmtId="167" formatCode="[$-40E]General"/>
  </numFmts>
  <fonts count="9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u/>
      <sz val="11"/>
      <name val="Calibri"/>
      <family val="2"/>
      <charset val="238"/>
    </font>
    <font>
      <sz val="8"/>
      <name val="Calibri"/>
      <family val="2"/>
      <charset val="238"/>
    </font>
    <font>
      <b/>
      <sz val="14"/>
      <name val="Arial"/>
      <family val="2"/>
      <charset val="238"/>
    </font>
    <font>
      <sz val="14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Calibri"/>
      <family val="2"/>
      <charset val="238"/>
    </font>
    <font>
      <sz val="11"/>
      <color indexed="8"/>
      <name val="Arial Black"/>
      <family val="2"/>
      <charset val="238"/>
    </font>
    <font>
      <b/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i/>
      <sz val="12"/>
      <color indexed="8"/>
      <name val="Calibri"/>
      <family val="2"/>
      <charset val="238"/>
    </font>
    <font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sz val="12"/>
      <color indexed="8"/>
      <name val="Arial"/>
      <family val="2"/>
      <charset val="238"/>
    </font>
    <font>
      <sz val="8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2"/>
      <name val="Times New Roman CE"/>
      <charset val="238"/>
    </font>
    <font>
      <b/>
      <sz val="12"/>
      <color theme="1"/>
      <name val="Arial"/>
      <family val="2"/>
      <charset val="238"/>
    </font>
    <font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2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2"/>
      <color rgb="FF000000"/>
      <name val="Times New Roman CE1"/>
      <charset val="238"/>
    </font>
    <font>
      <sz val="10"/>
      <color rgb="FF000000"/>
      <name val="Times New Roman CE1"/>
      <charset val="238"/>
    </font>
    <font>
      <b/>
      <sz val="10"/>
      <color rgb="FF000000"/>
      <name val="Times New Roman"/>
      <family val="1"/>
      <charset val="238"/>
    </font>
    <font>
      <b/>
      <sz val="16"/>
      <name val="Times New Roman CE"/>
      <charset val="238"/>
    </font>
    <font>
      <sz val="12"/>
      <name val="Times New Roman CE"/>
      <family val="1"/>
      <charset val="238"/>
    </font>
    <font>
      <b/>
      <sz val="14"/>
      <name val="Times New Roman CE"/>
      <charset val="238"/>
    </font>
    <font>
      <sz val="14"/>
      <name val="Times New Roman CE"/>
      <charset val="238"/>
    </font>
    <font>
      <sz val="16"/>
      <name val="Times New Roman CE"/>
      <family val="1"/>
      <charset val="238"/>
    </font>
    <font>
      <sz val="16"/>
      <name val="Arial CE"/>
      <charset val="238"/>
    </font>
    <font>
      <sz val="8"/>
      <name val="Times New Roman CE"/>
      <family val="1"/>
      <charset val="238"/>
    </font>
    <font>
      <sz val="9"/>
      <name val="Times New Roman CE"/>
      <family val="1"/>
      <charset val="238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2"/>
      <color rgb="FF000000"/>
      <name val="Times"/>
    </font>
    <font>
      <i/>
      <sz val="12"/>
      <color rgb="FF000000"/>
      <name val="Times New Roman"/>
      <family val="1"/>
      <charset val="238"/>
    </font>
    <font>
      <b/>
      <sz val="18"/>
      <color theme="1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i/>
      <sz val="11"/>
      <color theme="1"/>
      <name val="Times New Roman CE"/>
      <charset val="238"/>
    </font>
    <font>
      <i/>
      <sz val="12"/>
      <color theme="1"/>
      <name val="Times New Roman CE"/>
      <charset val="238"/>
    </font>
    <font>
      <b/>
      <i/>
      <sz val="12"/>
      <color theme="1"/>
      <name val="Times New Roman CE"/>
      <charset val="238"/>
    </font>
    <font>
      <sz val="11"/>
      <color theme="1"/>
      <name val="Times New Roman CE"/>
      <charset val="238"/>
    </font>
    <font>
      <b/>
      <i/>
      <sz val="11"/>
      <color theme="1"/>
      <name val="Times New Roman CE"/>
      <charset val="238"/>
    </font>
    <font>
      <sz val="12"/>
      <color theme="1"/>
      <name val="Times New Roman CE"/>
      <charset val="238"/>
    </font>
    <font>
      <b/>
      <i/>
      <sz val="14"/>
      <color theme="1"/>
      <name val="Times New Roman CE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11"/>
      <name val="Calibri"/>
      <family val="2"/>
      <charset val="238"/>
    </font>
    <font>
      <b/>
      <sz val="16"/>
      <color rgb="FF000000"/>
      <name val="Calibri"/>
      <family val="2"/>
      <charset val="238"/>
      <scheme val="minor"/>
    </font>
    <font>
      <b/>
      <i/>
      <sz val="12"/>
      <color rgb="FF000000"/>
      <name val="Times"/>
      <charset val="238"/>
    </font>
    <font>
      <sz val="12"/>
      <color rgb="FF000000"/>
      <name val="Calibri"/>
      <family val="2"/>
      <charset val="238"/>
      <scheme val="minor"/>
    </font>
    <font>
      <b/>
      <i/>
      <sz val="12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i/>
      <sz val="12"/>
      <color rgb="FF000000"/>
      <name val="Times"/>
      <charset val="238"/>
    </font>
    <font>
      <sz val="11"/>
      <color indexed="8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7" fillId="0" borderId="0"/>
    <xf numFmtId="0" fontId="31" fillId="0" borderId="0"/>
    <xf numFmtId="167" fontId="34" fillId="0" borderId="0" applyBorder="0" applyProtection="0"/>
    <xf numFmtId="0" fontId="35" fillId="0" borderId="0"/>
    <xf numFmtId="0" fontId="36" fillId="0" borderId="0"/>
    <xf numFmtId="0" fontId="4" fillId="0" borderId="0"/>
    <xf numFmtId="0" fontId="1" fillId="0" borderId="0"/>
    <xf numFmtId="0" fontId="31" fillId="0" borderId="0"/>
  </cellStyleXfs>
  <cellXfs count="558">
    <xf numFmtId="0" fontId="0" fillId="0" borderId="0" xfId="0"/>
    <xf numFmtId="0" fontId="22" fillId="0" borderId="2" xfId="1" applyFont="1" applyBorder="1" applyAlignment="1">
      <alignment horizontal="center" vertical="center" wrapText="1"/>
    </xf>
    <xf numFmtId="49" fontId="22" fillId="0" borderId="2" xfId="1" applyNumberFormat="1" applyFont="1" applyBorder="1" applyAlignment="1">
      <alignment horizontal="center" vertical="center" wrapText="1"/>
    </xf>
    <xf numFmtId="0" fontId="10" fillId="0" borderId="0" xfId="1" applyAlignment="1">
      <alignment horizontal="center" vertical="center" wrapText="1"/>
    </xf>
    <xf numFmtId="0" fontId="10" fillId="0" borderId="2" xfId="1" applyBorder="1" applyAlignment="1">
      <alignment horizontal="center" vertical="center" wrapText="1"/>
    </xf>
    <xf numFmtId="49" fontId="10" fillId="0" borderId="2" xfId="1" applyNumberFormat="1" applyBorder="1" applyAlignment="1">
      <alignment horizontal="center" vertical="center" wrapText="1"/>
    </xf>
    <xf numFmtId="0" fontId="10" fillId="0" borderId="2" xfId="1" applyBorder="1" applyAlignment="1">
      <alignment horizontal="left" vertical="center" wrapText="1"/>
    </xf>
    <xf numFmtId="0" fontId="10" fillId="6" borderId="2" xfId="1" applyFill="1" applyBorder="1" applyAlignment="1">
      <alignment horizontal="center" vertical="center" wrapText="1"/>
    </xf>
    <xf numFmtId="49" fontId="10" fillId="6" borderId="2" xfId="1" applyNumberFormat="1" applyFill="1" applyBorder="1" applyAlignment="1">
      <alignment horizontal="center" vertical="center" wrapText="1"/>
    </xf>
    <xf numFmtId="0" fontId="10" fillId="6" borderId="2" xfId="1" applyFill="1" applyBorder="1" applyAlignment="1">
      <alignment horizontal="left" vertical="center" wrapText="1"/>
    </xf>
    <xf numFmtId="17" fontId="10" fillId="0" borderId="2" xfId="1" applyNumberFormat="1" applyBorder="1" applyAlignment="1">
      <alignment horizontal="center" vertical="center" wrapText="1"/>
    </xf>
    <xf numFmtId="16" fontId="10" fillId="0" borderId="2" xfId="1" applyNumberFormat="1" applyBorder="1" applyAlignment="1">
      <alignment horizontal="center" vertical="center" wrapText="1"/>
    </xf>
    <xf numFmtId="49" fontId="10" fillId="0" borderId="0" xfId="1" applyNumberFormat="1" applyAlignment="1">
      <alignment horizontal="center" vertical="center" wrapText="1"/>
    </xf>
    <xf numFmtId="0" fontId="10" fillId="0" borderId="0" xfId="1" applyAlignment="1">
      <alignment horizontal="left" vertical="center" wrapText="1"/>
    </xf>
    <xf numFmtId="0" fontId="10" fillId="0" borderId="0" xfId="1" applyProtection="1"/>
    <xf numFmtId="0" fontId="9" fillId="0" borderId="0" xfId="1" applyFont="1" applyProtection="1"/>
    <xf numFmtId="0" fontId="8" fillId="0" borderId="0" xfId="1" applyFont="1" applyProtection="1"/>
    <xf numFmtId="49" fontId="10" fillId="0" borderId="0" xfId="1" applyNumberFormat="1" applyProtection="1"/>
    <xf numFmtId="0" fontId="0" fillId="0" borderId="0" xfId="0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Fill="1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15" fillId="0" borderId="9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center" vertical="center"/>
      <protection locked="0"/>
    </xf>
    <xf numFmtId="0" fontId="15" fillId="0" borderId="0" xfId="0" applyFont="1" applyBorder="1" applyProtection="1">
      <protection locked="0"/>
    </xf>
    <xf numFmtId="0" fontId="15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protection locked="0"/>
    </xf>
    <xf numFmtId="0" fontId="12" fillId="0" borderId="0" xfId="0" applyFont="1" applyBorder="1" applyProtection="1">
      <protection locked="0"/>
    </xf>
    <xf numFmtId="0" fontId="15" fillId="0" borderId="0" xfId="0" applyFont="1" applyFill="1" applyBorder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Fill="1" applyBorder="1" applyAlignme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15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15" fillId="0" borderId="0" xfId="0" applyFont="1" applyFill="1" applyBorder="1" applyAlignment="1" applyProtection="1">
      <alignment horizontal="left"/>
      <protection locked="0"/>
    </xf>
    <xf numFmtId="0" fontId="0" fillId="0" borderId="0" xfId="0" applyFont="1" applyFill="1" applyProtection="1">
      <protection locked="0"/>
    </xf>
    <xf numFmtId="0" fontId="20" fillId="2" borderId="4" xfId="0" applyFont="1" applyFill="1" applyBorder="1" applyAlignment="1" applyProtection="1">
      <alignment horizontal="center" vertical="center" wrapText="1"/>
    </xf>
    <xf numFmtId="165" fontId="20" fillId="3" borderId="15" xfId="0" applyNumberFormat="1" applyFont="1" applyFill="1" applyBorder="1" applyAlignment="1" applyProtection="1">
      <alignment horizontal="center" vertical="center" wrapText="1"/>
    </xf>
    <xf numFmtId="165" fontId="23" fillId="3" borderId="15" xfId="0" applyNumberFormat="1" applyFont="1" applyFill="1" applyBorder="1" applyAlignment="1" applyProtection="1">
      <alignment horizontal="center" vertical="center" wrapText="1"/>
    </xf>
    <xf numFmtId="165" fontId="23" fillId="3" borderId="15" xfId="0" applyNumberFormat="1" applyFont="1" applyFill="1" applyBorder="1" applyAlignment="1" applyProtection="1">
      <alignment horizontal="center" vertical="center" wrapText="1"/>
      <protection locked="0"/>
    </xf>
    <xf numFmtId="49" fontId="28" fillId="0" borderId="23" xfId="0" applyNumberFormat="1" applyFont="1" applyBorder="1" applyAlignment="1" applyProtection="1">
      <alignment horizontal="center" vertical="center"/>
      <protection locked="0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protection locked="0"/>
    </xf>
    <xf numFmtId="0" fontId="27" fillId="0" borderId="0" xfId="0" applyFont="1" applyBorder="1" applyAlignment="1" applyProtection="1">
      <alignment horizontal="right" vertical="center"/>
    </xf>
    <xf numFmtId="164" fontId="28" fillId="0" borderId="24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49" fontId="28" fillId="0" borderId="0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vertical="center"/>
    </xf>
    <xf numFmtId="0" fontId="7" fillId="0" borderId="0" xfId="2"/>
    <xf numFmtId="0" fontId="7" fillId="0" borderId="0" xfId="2" applyAlignment="1">
      <alignment horizontal="left" wrapText="1"/>
    </xf>
    <xf numFmtId="0" fontId="7" fillId="0" borderId="0" xfId="2" applyAlignment="1">
      <alignment horizontal="left"/>
    </xf>
    <xf numFmtId="0" fontId="7" fillId="0" borderId="0" xfId="2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31" fillId="0" borderId="26" xfId="3" applyBorder="1"/>
    <xf numFmtId="0" fontId="31" fillId="0" borderId="26" xfId="3" applyBorder="1" applyAlignment="1">
      <alignment horizontal="left" wrapText="1"/>
    </xf>
    <xf numFmtId="0" fontId="31" fillId="0" borderId="26" xfId="3" applyBorder="1" applyAlignment="1">
      <alignment horizontal="left"/>
    </xf>
    <xf numFmtId="0" fontId="31" fillId="0" borderId="26" xfId="3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166" fontId="31" fillId="0" borderId="26" xfId="3" applyNumberFormat="1" applyFont="1" applyBorder="1" applyAlignment="1">
      <alignment horizontal="left"/>
    </xf>
    <xf numFmtId="0" fontId="31" fillId="0" borderId="27" xfId="3" applyBorder="1" applyAlignment="1">
      <alignment horizontal="left"/>
    </xf>
    <xf numFmtId="0" fontId="31" fillId="0" borderId="27" xfId="3" applyBorder="1" applyAlignment="1">
      <alignment horizontal="left" wrapText="1"/>
    </xf>
    <xf numFmtId="0" fontId="31" fillId="0" borderId="27" xfId="3" applyBorder="1"/>
    <xf numFmtId="0" fontId="31" fillId="0" borderId="0" xfId="3" applyBorder="1" applyAlignment="1">
      <alignment horizontal="left"/>
    </xf>
    <xf numFmtId="0" fontId="31" fillId="0" borderId="0" xfId="3" applyBorder="1" applyAlignment="1">
      <alignment horizontal="left" wrapText="1"/>
    </xf>
    <xf numFmtId="0" fontId="31" fillId="0" borderId="0" xfId="3" applyBorder="1"/>
    <xf numFmtId="0" fontId="31" fillId="0" borderId="28" xfId="3" applyBorder="1" applyAlignment="1">
      <alignment horizontal="left"/>
    </xf>
    <xf numFmtId="0" fontId="31" fillId="0" borderId="2" xfId="3" applyBorder="1" applyAlignment="1">
      <alignment horizontal="left"/>
    </xf>
    <xf numFmtId="0" fontId="31" fillId="0" borderId="2" xfId="3" applyBorder="1" applyAlignment="1">
      <alignment horizontal="left" wrapText="1"/>
    </xf>
    <xf numFmtId="0" fontId="31" fillId="0" borderId="2" xfId="3" applyBorder="1"/>
    <xf numFmtId="0" fontId="11" fillId="8" borderId="29" xfId="3" applyFont="1" applyFill="1" applyBorder="1" applyAlignment="1">
      <alignment horizontal="center" vertical="center"/>
    </xf>
    <xf numFmtId="0" fontId="11" fillId="8" borderId="29" xfId="3" applyFont="1" applyFill="1" applyBorder="1" applyAlignment="1">
      <alignment horizontal="center" vertical="center" wrapText="1"/>
    </xf>
    <xf numFmtId="0" fontId="7" fillId="0" borderId="0" xfId="1" applyFont="1" applyProtection="1"/>
    <xf numFmtId="0" fontId="28" fillId="0" borderId="1" xfId="0" applyFont="1" applyBorder="1" applyAlignment="1" applyProtection="1">
      <alignment horizontal="center" vertical="center"/>
      <protection locked="0"/>
    </xf>
    <xf numFmtId="0" fontId="28" fillId="0" borderId="34" xfId="0" applyFont="1" applyBorder="1" applyAlignment="1" applyProtection="1">
      <alignment horizontal="center" vertical="center"/>
      <protection locked="0"/>
    </xf>
    <xf numFmtId="49" fontId="28" fillId="0" borderId="35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vertical="center"/>
    </xf>
    <xf numFmtId="0" fontId="29" fillId="0" borderId="18" xfId="0" applyFont="1" applyBorder="1" applyAlignment="1" applyProtection="1">
      <protection locked="0"/>
    </xf>
    <xf numFmtId="14" fontId="30" fillId="0" borderId="36" xfId="0" applyNumberFormat="1" applyFont="1" applyBorder="1"/>
    <xf numFmtId="164" fontId="28" fillId="0" borderId="37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0" fillId="0" borderId="0" xfId="0" applyFont="1" applyAlignment="1" applyProtection="1">
      <alignment wrapText="1"/>
      <protection locked="0"/>
    </xf>
    <xf numFmtId="0" fontId="6" fillId="0" borderId="0" xfId="1" applyFont="1" applyProtection="1"/>
    <xf numFmtId="0" fontId="15" fillId="0" borderId="0" xfId="0" applyFont="1" applyBorder="1" applyAlignment="1" applyProtection="1">
      <alignment horizontal="center"/>
      <protection locked="0"/>
    </xf>
    <xf numFmtId="165" fontId="20" fillId="0" borderId="6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/>
      <protection locked="0"/>
    </xf>
    <xf numFmtId="0" fontId="18" fillId="0" borderId="8" xfId="0" applyFont="1" applyFill="1" applyBorder="1" applyAlignment="1" applyProtection="1">
      <alignment horizontal="center" vertical="center" wrapText="1"/>
      <protection locked="0"/>
    </xf>
    <xf numFmtId="0" fontId="18" fillId="0" borderId="9" xfId="0" applyFont="1" applyFill="1" applyBorder="1" applyAlignment="1" applyProtection="1">
      <alignment horizontal="center" vertical="center" wrapText="1"/>
      <protection locked="0"/>
    </xf>
    <xf numFmtId="0" fontId="18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Protection="1"/>
    <xf numFmtId="0" fontId="15" fillId="0" borderId="8" xfId="0" applyFont="1" applyFill="1" applyBorder="1" applyAlignment="1" applyProtection="1">
      <alignment horizontal="center" vertical="center"/>
      <protection locked="0"/>
    </xf>
    <xf numFmtId="0" fontId="15" fillId="0" borderId="9" xfId="0" applyFont="1" applyFill="1" applyBorder="1" applyAlignment="1" applyProtection="1">
      <alignment horizontal="center" vertical="center"/>
      <protection locked="0"/>
    </xf>
    <xf numFmtId="0" fontId="15" fillId="0" borderId="13" xfId="0" applyFont="1" applyFill="1" applyBorder="1" applyAlignment="1" applyProtection="1">
      <alignment horizontal="center" vertical="center"/>
      <protection locked="0"/>
    </xf>
    <xf numFmtId="0" fontId="4" fillId="0" borderId="0" xfId="7"/>
    <xf numFmtId="0" fontId="4" fillId="0" borderId="4" xfId="7" applyBorder="1" applyAlignment="1">
      <alignment wrapText="1"/>
    </xf>
    <xf numFmtId="0" fontId="4" fillId="0" borderId="6" xfId="7" applyBorder="1" applyAlignment="1">
      <alignment wrapText="1"/>
    </xf>
    <xf numFmtId="0" fontId="4" fillId="0" borderId="0" xfId="7" applyBorder="1" applyAlignment="1">
      <alignment wrapText="1"/>
    </xf>
    <xf numFmtId="0" fontId="4" fillId="0" borderId="8" xfId="7" applyBorder="1"/>
    <xf numFmtId="0" fontId="4" fillId="0" borderId="3" xfId="7" applyBorder="1"/>
    <xf numFmtId="0" fontId="4" fillId="0" borderId="9" xfId="7" applyBorder="1"/>
    <xf numFmtId="0" fontId="4" fillId="0" borderId="13" xfId="7" applyBorder="1"/>
    <xf numFmtId="0" fontId="4" fillId="0" borderId="40" xfId="7" applyBorder="1"/>
    <xf numFmtId="0" fontId="4" fillId="0" borderId="41" xfId="7" applyBorder="1"/>
    <xf numFmtId="0" fontId="4" fillId="0" borderId="42" xfId="7" applyBorder="1"/>
    <xf numFmtId="0" fontId="4" fillId="0" borderId="4" xfId="7" applyBorder="1"/>
    <xf numFmtId="0" fontId="23" fillId="3" borderId="6" xfId="0" applyFont="1" applyFill="1" applyBorder="1" applyAlignment="1" applyProtection="1">
      <alignment horizontal="center" vertical="center" wrapText="1"/>
    </xf>
    <xf numFmtId="2" fontId="28" fillId="6" borderId="36" xfId="0" applyNumberFormat="1" applyFont="1" applyFill="1" applyBorder="1" applyAlignment="1" applyProtection="1">
      <alignment horizontal="center" vertical="center"/>
      <protection locked="0"/>
    </xf>
    <xf numFmtId="0" fontId="20" fillId="3" borderId="21" xfId="0" applyFont="1" applyFill="1" applyBorder="1" applyAlignment="1" applyProtection="1">
      <alignment vertical="center" wrapText="1"/>
    </xf>
    <xf numFmtId="2" fontId="41" fillId="3" borderId="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20" fillId="3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3" fillId="3" borderId="4" xfId="0" applyFont="1" applyFill="1" applyBorder="1" applyAlignment="1" applyProtection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0" xfId="1" applyFont="1" applyProtection="1"/>
    <xf numFmtId="9" fontId="10" fillId="0" borderId="0" xfId="1" applyNumberFormat="1" applyProtection="1"/>
    <xf numFmtId="0" fontId="2" fillId="0" borderId="0" xfId="1" applyFont="1" applyAlignment="1" applyProtection="1">
      <alignment wrapText="1"/>
    </xf>
    <xf numFmtId="0" fontId="42" fillId="0" borderId="43" xfId="0" applyFont="1" applyBorder="1" applyAlignment="1" applyProtection="1">
      <alignment horizontal="center" vertical="center" wrapText="1"/>
      <protection locked="0"/>
    </xf>
    <xf numFmtId="0" fontId="42" fillId="0" borderId="44" xfId="0" applyFont="1" applyBorder="1" applyAlignment="1" applyProtection="1">
      <alignment horizontal="center" vertical="center" wrapText="1"/>
      <protection locked="0"/>
    </xf>
    <xf numFmtId="0" fontId="42" fillId="0" borderId="45" xfId="0" applyFont="1" applyBorder="1" applyAlignment="1" applyProtection="1">
      <alignment horizontal="center" vertical="center" wrapText="1"/>
      <protection locked="0"/>
    </xf>
    <xf numFmtId="0" fontId="42" fillId="0" borderId="8" xfId="0" applyFont="1" applyBorder="1" applyAlignment="1" applyProtection="1">
      <alignment horizontal="center" vertical="center" wrapText="1"/>
      <protection locked="0"/>
    </xf>
    <xf numFmtId="0" fontId="43" fillId="0" borderId="8" xfId="0" applyFont="1" applyBorder="1" applyAlignment="1" applyProtection="1">
      <alignment horizontal="left" vertical="center"/>
      <protection locked="0"/>
    </xf>
    <xf numFmtId="0" fontId="43" fillId="0" borderId="9" xfId="0" applyFont="1" applyBorder="1" applyAlignment="1" applyProtection="1">
      <alignment horizontal="left" vertical="center"/>
      <protection locked="0"/>
    </xf>
    <xf numFmtId="0" fontId="43" fillId="0" borderId="3" xfId="0" applyFont="1" applyBorder="1" applyAlignment="1" applyProtection="1">
      <alignment horizontal="left" vertical="center"/>
      <protection locked="0"/>
    </xf>
    <xf numFmtId="0" fontId="42" fillId="0" borderId="13" xfId="0" applyFont="1" applyBorder="1" applyAlignment="1" applyProtection="1">
      <alignment horizontal="left" vertical="center"/>
      <protection locked="0"/>
    </xf>
    <xf numFmtId="0" fontId="44" fillId="0" borderId="13" xfId="0" applyFont="1" applyFill="1" applyBorder="1" applyAlignment="1" applyProtection="1">
      <alignment horizontal="center" vertical="center" wrapText="1"/>
      <protection locked="0"/>
    </xf>
    <xf numFmtId="0" fontId="44" fillId="0" borderId="9" xfId="0" applyFont="1" applyFill="1" applyBorder="1" applyAlignment="1" applyProtection="1">
      <alignment horizontal="center" vertical="center" wrapText="1"/>
      <protection hidden="1"/>
    </xf>
    <xf numFmtId="0" fontId="39" fillId="0" borderId="8" xfId="0" applyFont="1" applyFill="1" applyBorder="1" applyAlignment="1" applyProtection="1">
      <alignment horizontal="center" vertical="center" wrapText="1"/>
      <protection hidden="1"/>
    </xf>
    <xf numFmtId="49" fontId="4" fillId="3" borderId="0" xfId="7" applyNumberFormat="1" applyFill="1"/>
    <xf numFmtId="0" fontId="4" fillId="3" borderId="0" xfId="7" applyFill="1"/>
    <xf numFmtId="0" fontId="22" fillId="0" borderId="0" xfId="7" applyFont="1" applyFill="1" applyAlignment="1">
      <alignment horizontal="right" vertical="center"/>
    </xf>
    <xf numFmtId="0" fontId="46" fillId="0" borderId="31" xfId="5" applyFont="1" applyBorder="1" applyAlignment="1">
      <alignment horizontal="center"/>
    </xf>
    <xf numFmtId="0" fontId="46" fillId="6" borderId="32" xfId="5" applyFont="1" applyFill="1" applyBorder="1" applyAlignment="1">
      <alignment horizontal="center"/>
    </xf>
    <xf numFmtId="0" fontId="46" fillId="0" borderId="32" xfId="5" applyFont="1" applyBorder="1" applyAlignment="1">
      <alignment horizontal="center"/>
    </xf>
    <xf numFmtId="0" fontId="46" fillId="6" borderId="53" xfId="5" applyFont="1" applyFill="1" applyBorder="1" applyAlignment="1">
      <alignment horizontal="center"/>
    </xf>
    <xf numFmtId="0" fontId="46" fillId="0" borderId="53" xfId="5" applyFont="1" applyBorder="1" applyAlignment="1">
      <alignment horizontal="center"/>
    </xf>
    <xf numFmtId="0" fontId="1" fillId="0" borderId="0" xfId="8"/>
    <xf numFmtId="0" fontId="46" fillId="0" borderId="11" xfId="5" applyFont="1" applyBorder="1" applyAlignment="1">
      <alignment horizontal="center"/>
    </xf>
    <xf numFmtId="0" fontId="46" fillId="6" borderId="2" xfId="5" applyFont="1" applyFill="1" applyBorder="1" applyAlignment="1">
      <alignment horizontal="center"/>
    </xf>
    <xf numFmtId="0" fontId="46" fillId="0" borderId="2" xfId="5" applyFont="1" applyBorder="1" applyAlignment="1">
      <alignment horizontal="center"/>
    </xf>
    <xf numFmtId="0" fontId="46" fillId="6" borderId="56" xfId="5" applyFont="1" applyFill="1" applyBorder="1" applyAlignment="1">
      <alignment horizontal="center"/>
    </xf>
    <xf numFmtId="0" fontId="46" fillId="0" borderId="56" xfId="5" applyFont="1" applyBorder="1" applyAlignment="1">
      <alignment horizontal="center"/>
    </xf>
    <xf numFmtId="49" fontId="46" fillId="6" borderId="57" xfId="5" applyNumberFormat="1" applyFont="1" applyFill="1" applyBorder="1" applyAlignment="1">
      <alignment horizontal="center"/>
    </xf>
    <xf numFmtId="0" fontId="45" fillId="0" borderId="0" xfId="5" applyFont="1" applyBorder="1" applyAlignment="1">
      <alignment vertical="center"/>
    </xf>
    <xf numFmtId="0" fontId="45" fillId="0" borderId="14" xfId="5" applyFont="1" applyBorder="1" applyAlignment="1"/>
    <xf numFmtId="1" fontId="46" fillId="0" borderId="59" xfId="5" applyNumberFormat="1" applyFont="1" applyBorder="1" applyAlignment="1">
      <alignment horizontal="center"/>
    </xf>
    <xf numFmtId="1" fontId="46" fillId="6" borderId="60" xfId="5" applyNumberFormat="1" applyFont="1" applyFill="1" applyBorder="1" applyAlignment="1">
      <alignment horizontal="center"/>
    </xf>
    <xf numFmtId="1" fontId="46" fillId="0" borderId="60" xfId="5" applyNumberFormat="1" applyFont="1" applyBorder="1" applyAlignment="1">
      <alignment horizontal="center"/>
    </xf>
    <xf numFmtId="0" fontId="45" fillId="0" borderId="5" xfId="5" applyFont="1" applyBorder="1" applyAlignment="1">
      <alignment horizontal="center" vertical="center" textRotation="90"/>
    </xf>
    <xf numFmtId="0" fontId="52" fillId="0" borderId="5" xfId="5" applyFont="1" applyBorder="1" applyAlignment="1">
      <alignment horizontal="center" vertical="center" wrapText="1"/>
    </xf>
    <xf numFmtId="0" fontId="36" fillId="0" borderId="5" xfId="5" applyFont="1" applyFill="1" applyBorder="1" applyAlignment="1">
      <alignment horizontal="center" vertical="center" wrapText="1"/>
    </xf>
    <xf numFmtId="0" fontId="36" fillId="7" borderId="5" xfId="5" applyFont="1" applyFill="1" applyBorder="1" applyAlignment="1">
      <alignment horizontal="center" vertical="center" wrapText="1"/>
    </xf>
    <xf numFmtId="0" fontId="54" fillId="0" borderId="5" xfId="5" applyFont="1" applyBorder="1" applyAlignment="1">
      <alignment horizontal="center" vertical="center"/>
    </xf>
    <xf numFmtId="0" fontId="55" fillId="0" borderId="5" xfId="5" applyFont="1" applyFill="1" applyBorder="1" applyAlignment="1">
      <alignment horizontal="center" vertical="center" wrapText="1"/>
    </xf>
    <xf numFmtId="0" fontId="55" fillId="0" borderId="7" xfId="5" applyFont="1" applyFill="1" applyBorder="1" applyAlignment="1">
      <alignment horizontal="center" vertical="center" wrapText="1"/>
    </xf>
    <xf numFmtId="0" fontId="49" fillId="0" borderId="58" xfId="5" applyFont="1" applyFill="1" applyBorder="1" applyAlignment="1">
      <alignment horizontal="center" vertical="center" wrapText="1"/>
    </xf>
    <xf numFmtId="0" fontId="58" fillId="7" borderId="4" xfId="5" applyFont="1" applyFill="1" applyBorder="1" applyAlignment="1">
      <alignment horizontal="center"/>
    </xf>
    <xf numFmtId="0" fontId="59" fillId="7" borderId="4" xfId="5" applyFont="1" applyFill="1" applyBorder="1" applyAlignment="1">
      <alignment horizontal="center" vertical="center" wrapText="1"/>
    </xf>
    <xf numFmtId="0" fontId="59" fillId="7" borderId="5" xfId="5" applyFont="1" applyFill="1" applyBorder="1" applyAlignment="1">
      <alignment horizontal="center" vertical="center"/>
    </xf>
    <xf numFmtId="0" fontId="59" fillId="7" borderId="5" xfId="5" applyFont="1" applyFill="1" applyBorder="1" applyAlignment="1">
      <alignment horizontal="left" vertical="top" wrapText="1"/>
    </xf>
    <xf numFmtId="0" fontId="53" fillId="7" borderId="5" xfId="5" applyFont="1" applyFill="1" applyBorder="1" applyAlignment="1">
      <alignment horizontal="center" vertical="center"/>
    </xf>
    <xf numFmtId="0" fontId="59" fillId="7" borderId="39" xfId="5" applyFont="1" applyFill="1" applyBorder="1" applyAlignment="1">
      <alignment horizontal="center" vertical="center"/>
    </xf>
    <xf numFmtId="0" fontId="59" fillId="7" borderId="4" xfId="5" applyFont="1" applyFill="1" applyBorder="1" applyAlignment="1">
      <alignment horizontal="center" vertical="center"/>
    </xf>
    <xf numFmtId="0" fontId="59" fillId="9" borderId="4" xfId="5" applyFont="1" applyFill="1" applyBorder="1" applyAlignment="1">
      <alignment horizontal="center" vertical="center"/>
    </xf>
    <xf numFmtId="0" fontId="58" fillId="7" borderId="20" xfId="5" applyFont="1" applyFill="1" applyBorder="1" applyAlignment="1">
      <alignment horizontal="center" vertical="center"/>
    </xf>
    <xf numFmtId="0" fontId="1" fillId="7" borderId="63" xfId="8" applyFill="1" applyBorder="1" applyAlignment="1">
      <alignment horizontal="center" vertical="center"/>
    </xf>
    <xf numFmtId="0" fontId="1" fillId="0" borderId="8" xfId="8" applyFill="1" applyBorder="1"/>
    <xf numFmtId="0" fontId="1" fillId="0" borderId="43" xfId="8" applyBorder="1"/>
    <xf numFmtId="0" fontId="1" fillId="0" borderId="4" xfId="8" applyBorder="1" applyAlignment="1">
      <alignment horizontal="left" vertical="top" wrapText="1"/>
    </xf>
    <xf numFmtId="0" fontId="1" fillId="0" borderId="64" xfId="8" applyBorder="1"/>
    <xf numFmtId="0" fontId="62" fillId="10" borderId="31" xfId="8" applyFont="1" applyFill="1" applyBorder="1" applyAlignment="1">
      <alignment horizontal="center" vertical="center"/>
    </xf>
    <xf numFmtId="0" fontId="62" fillId="6" borderId="32" xfId="8" applyFont="1" applyFill="1" applyBorder="1" applyAlignment="1">
      <alignment horizontal="center" vertical="center"/>
    </xf>
    <xf numFmtId="0" fontId="1" fillId="0" borderId="31" xfId="8" applyFill="1" applyBorder="1" applyAlignment="1">
      <alignment horizontal="center" vertical="center"/>
    </xf>
    <xf numFmtId="0" fontId="1" fillId="0" borderId="43" xfId="8" applyFill="1" applyBorder="1"/>
    <xf numFmtId="0" fontId="1" fillId="0" borderId="0" xfId="8" applyFill="1"/>
    <xf numFmtId="0" fontId="1" fillId="0" borderId="3" xfId="8" applyFill="1" applyBorder="1"/>
    <xf numFmtId="0" fontId="1" fillId="0" borderId="65" xfId="8" applyBorder="1"/>
    <xf numFmtId="0" fontId="1" fillId="0" borderId="66" xfId="8" applyBorder="1"/>
    <xf numFmtId="0" fontId="62" fillId="10" borderId="67" xfId="8" applyFont="1" applyFill="1" applyBorder="1" applyAlignment="1">
      <alignment horizontal="center" vertical="center"/>
    </xf>
    <xf numFmtId="0" fontId="62" fillId="6" borderId="1" xfId="8" applyFont="1" applyFill="1" applyBorder="1" applyAlignment="1">
      <alignment horizontal="center" vertical="center"/>
    </xf>
    <xf numFmtId="0" fontId="1" fillId="0" borderId="67" xfId="8" applyFill="1" applyBorder="1" applyAlignment="1">
      <alignment horizontal="center" vertical="center"/>
    </xf>
    <xf numFmtId="0" fontId="1" fillId="0" borderId="65" xfId="8" applyFill="1" applyBorder="1"/>
    <xf numFmtId="0" fontId="1" fillId="0" borderId="9" xfId="8" applyBorder="1"/>
    <xf numFmtId="0" fontId="1" fillId="0" borderId="44" xfId="8" applyBorder="1"/>
    <xf numFmtId="0" fontId="1" fillId="0" borderId="46" xfId="8" applyBorder="1"/>
    <xf numFmtId="0" fontId="62" fillId="10" borderId="11" xfId="8" applyFont="1" applyFill="1" applyBorder="1" applyAlignment="1">
      <alignment horizontal="center" vertical="center"/>
    </xf>
    <xf numFmtId="0" fontId="62" fillId="6" borderId="2" xfId="8" applyFont="1" applyFill="1" applyBorder="1" applyAlignment="1">
      <alignment horizontal="center" vertical="center"/>
    </xf>
    <xf numFmtId="0" fontId="1" fillId="0" borderId="11" xfId="8" applyBorder="1" applyAlignment="1">
      <alignment horizontal="center" vertical="center"/>
    </xf>
    <xf numFmtId="0" fontId="1" fillId="0" borderId="44" xfId="8" applyFill="1" applyBorder="1"/>
    <xf numFmtId="0" fontId="1" fillId="0" borderId="13" xfId="8" applyBorder="1"/>
    <xf numFmtId="0" fontId="1" fillId="0" borderId="45" xfId="8" applyBorder="1"/>
    <xf numFmtId="0" fontId="1" fillId="0" borderId="68" xfId="8" applyBorder="1"/>
    <xf numFmtId="0" fontId="62" fillId="10" borderId="12" xfId="8" applyFont="1" applyFill="1" applyBorder="1" applyAlignment="1">
      <alignment horizontal="center" vertical="center"/>
    </xf>
    <xf numFmtId="0" fontId="62" fillId="6" borderId="69" xfId="8" applyFont="1" applyFill="1" applyBorder="1" applyAlignment="1">
      <alignment horizontal="center" vertical="center"/>
    </xf>
    <xf numFmtId="0" fontId="1" fillId="0" borderId="12" xfId="8" applyBorder="1" applyAlignment="1">
      <alignment horizontal="center" vertical="center"/>
    </xf>
    <xf numFmtId="0" fontId="1" fillId="0" borderId="8" xfId="8" applyBorder="1"/>
    <xf numFmtId="0" fontId="1" fillId="0" borderId="31" xfId="8" applyBorder="1" applyAlignment="1">
      <alignment horizontal="center" vertical="center"/>
    </xf>
    <xf numFmtId="0" fontId="1" fillId="0" borderId="3" xfId="8" applyBorder="1"/>
    <xf numFmtId="0" fontId="1" fillId="0" borderId="67" xfId="8" applyBorder="1" applyAlignment="1">
      <alignment horizontal="center" vertical="center"/>
    </xf>
    <xf numFmtId="0" fontId="1" fillId="0" borderId="70" xfId="8" applyBorder="1"/>
    <xf numFmtId="0" fontId="1" fillId="0" borderId="11" xfId="8" applyBorder="1"/>
    <xf numFmtId="0" fontId="1" fillId="0" borderId="22" xfId="8" applyBorder="1"/>
    <xf numFmtId="0" fontId="62" fillId="10" borderId="53" xfId="8" applyFont="1" applyFill="1" applyBorder="1" applyAlignment="1">
      <alignment horizontal="center" vertical="center"/>
    </xf>
    <xf numFmtId="0" fontId="62" fillId="10" borderId="71" xfId="8" applyFont="1" applyFill="1" applyBorder="1" applyAlignment="1">
      <alignment horizontal="center" vertical="center"/>
    </xf>
    <xf numFmtId="0" fontId="62" fillId="10" borderId="10" xfId="8" applyFont="1" applyFill="1" applyBorder="1" applyAlignment="1">
      <alignment horizontal="center" vertical="center"/>
    </xf>
    <xf numFmtId="0" fontId="62" fillId="10" borderId="57" xfId="8" applyFont="1" applyFill="1" applyBorder="1" applyAlignment="1">
      <alignment horizontal="center" vertical="center"/>
    </xf>
    <xf numFmtId="0" fontId="1" fillId="0" borderId="31" xfId="8" applyBorder="1"/>
    <xf numFmtId="0" fontId="1" fillId="0" borderId="0" xfId="8" applyAlignment="1">
      <alignment wrapText="1"/>
    </xf>
    <xf numFmtId="2" fontId="64" fillId="10" borderId="0" xfId="8" applyNumberFormat="1" applyFont="1" applyFill="1" applyAlignment="1">
      <alignment horizontal="center" vertical="center"/>
    </xf>
    <xf numFmtId="0" fontId="62" fillId="0" borderId="0" xfId="8" applyFont="1"/>
    <xf numFmtId="0" fontId="62" fillId="0" borderId="0" xfId="8" applyFont="1" applyAlignment="1">
      <alignment horizontal="left" vertical="top" wrapText="1"/>
    </xf>
    <xf numFmtId="0" fontId="64" fillId="0" borderId="0" xfId="8" applyFont="1" applyAlignment="1">
      <alignment horizontal="center" vertical="center"/>
    </xf>
    <xf numFmtId="0" fontId="64" fillId="6" borderId="0" xfId="8" applyFont="1" applyFill="1" applyAlignment="1">
      <alignment horizontal="center" vertical="center"/>
    </xf>
    <xf numFmtId="0" fontId="62" fillId="0" borderId="0" xfId="8" applyFont="1" applyFill="1" applyAlignment="1">
      <alignment horizontal="center" vertical="center"/>
    </xf>
    <xf numFmtId="0" fontId="62" fillId="0" borderId="0" xfId="8" applyFont="1" applyBorder="1"/>
    <xf numFmtId="0" fontId="62" fillId="6" borderId="0" xfId="8" applyFont="1" applyFill="1"/>
    <xf numFmtId="0" fontId="62" fillId="0" borderId="0" xfId="8" applyFont="1" applyFill="1"/>
    <xf numFmtId="0" fontId="64" fillId="7" borderId="0" xfId="8" applyFont="1" applyFill="1" applyAlignment="1">
      <alignment horizontal="center" vertical="center"/>
    </xf>
    <xf numFmtId="0" fontId="1" fillId="0" borderId="0" xfId="8" applyAlignment="1">
      <alignment horizontal="left" vertical="top" wrapText="1"/>
    </xf>
    <xf numFmtId="0" fontId="1" fillId="0" borderId="0" xfId="8" applyFill="1" applyAlignment="1">
      <alignment horizontal="center" vertical="center"/>
    </xf>
    <xf numFmtId="0" fontId="45" fillId="0" borderId="4" xfId="5" applyFont="1" applyBorder="1" applyAlignment="1">
      <alignment horizontal="center" vertical="center" textRotation="90"/>
    </xf>
    <xf numFmtId="0" fontId="54" fillId="0" borderId="72" xfId="5" applyFont="1" applyBorder="1" applyAlignment="1">
      <alignment horizontal="center" vertical="center" wrapText="1"/>
    </xf>
    <xf numFmtId="0" fontId="36" fillId="0" borderId="4" xfId="5" applyFont="1" applyFill="1" applyBorder="1" applyAlignment="1">
      <alignment horizontal="center" vertical="center" wrapText="1"/>
    </xf>
    <xf numFmtId="0" fontId="36" fillId="7" borderId="4" xfId="5" applyFont="1" applyFill="1" applyBorder="1" applyAlignment="1">
      <alignment horizontal="center" vertical="center" wrapText="1"/>
    </xf>
    <xf numFmtId="0" fontId="54" fillId="0" borderId="4" xfId="5" applyFont="1" applyBorder="1" applyAlignment="1">
      <alignment horizontal="center" vertical="center"/>
    </xf>
    <xf numFmtId="0" fontId="66" fillId="0" borderId="21" xfId="8" applyFont="1" applyBorder="1" applyAlignment="1">
      <alignment horizontal="left" vertical="top" wrapText="1"/>
    </xf>
    <xf numFmtId="0" fontId="66" fillId="0" borderId="4" xfId="8" applyFont="1" applyFill="1" applyBorder="1" applyAlignment="1">
      <alignment horizontal="center" vertical="center" wrapText="1"/>
    </xf>
    <xf numFmtId="0" fontId="66" fillId="0" borderId="0" xfId="8" applyFont="1" applyFill="1" applyBorder="1" applyAlignment="1">
      <alignment vertical="center" wrapText="1"/>
    </xf>
    <xf numFmtId="0" fontId="1" fillId="0" borderId="1" xfId="8" applyBorder="1"/>
    <xf numFmtId="0" fontId="1" fillId="0" borderId="73" xfId="8" applyBorder="1" applyAlignment="1">
      <alignment wrapText="1"/>
    </xf>
    <xf numFmtId="0" fontId="1" fillId="7" borderId="71" xfId="8" applyFill="1" applyBorder="1" applyAlignment="1">
      <alignment horizontal="center" vertical="center"/>
    </xf>
    <xf numFmtId="0" fontId="1" fillId="0" borderId="1" xfId="8" applyBorder="1" applyAlignment="1">
      <alignment horizontal="left" vertical="top" wrapText="1"/>
    </xf>
    <xf numFmtId="0" fontId="1" fillId="0" borderId="0" xfId="8" applyFill="1" applyBorder="1" applyAlignment="1"/>
    <xf numFmtId="0" fontId="1" fillId="0" borderId="2" xfId="8" applyBorder="1"/>
    <xf numFmtId="0" fontId="1" fillId="0" borderId="30" xfId="8" applyBorder="1" applyAlignment="1">
      <alignment wrapText="1"/>
    </xf>
    <xf numFmtId="0" fontId="1" fillId="7" borderId="10" xfId="8" applyFill="1" applyBorder="1" applyAlignment="1">
      <alignment horizontal="center" vertical="center"/>
    </xf>
    <xf numFmtId="0" fontId="1" fillId="0" borderId="2" xfId="8" applyBorder="1" applyAlignment="1">
      <alignment horizontal="left" vertical="top" wrapText="1"/>
    </xf>
    <xf numFmtId="0" fontId="1" fillId="7" borderId="0" xfId="8" applyFill="1"/>
    <xf numFmtId="0" fontId="31" fillId="0" borderId="0" xfId="9"/>
    <xf numFmtId="0" fontId="67" fillId="0" borderId="0" xfId="8" applyFont="1" applyAlignment="1">
      <alignment wrapText="1"/>
    </xf>
    <xf numFmtId="0" fontId="68" fillId="0" borderId="0" xfId="8" applyFont="1" applyAlignment="1">
      <alignment wrapText="1"/>
    </xf>
    <xf numFmtId="0" fontId="69" fillId="0" borderId="0" xfId="8" applyFont="1" applyFill="1" applyAlignment="1">
      <alignment horizontal="center" vertical="center"/>
    </xf>
    <xf numFmtId="0" fontId="69" fillId="0" borderId="0" xfId="8" applyFont="1" applyAlignment="1">
      <alignment horizontal="center" vertical="center"/>
    </xf>
    <xf numFmtId="0" fontId="70" fillId="7" borderId="4" xfId="5" applyFont="1" applyFill="1" applyBorder="1" applyAlignment="1">
      <alignment horizontal="center" vertical="center"/>
    </xf>
    <xf numFmtId="0" fontId="72" fillId="0" borderId="0" xfId="8" applyFont="1" applyFill="1" applyAlignment="1">
      <alignment horizontal="center" vertical="center"/>
    </xf>
    <xf numFmtId="0" fontId="73" fillId="0" borderId="0" xfId="8" applyFont="1" applyFill="1" applyAlignment="1">
      <alignment horizontal="center" vertical="center"/>
    </xf>
    <xf numFmtId="0" fontId="72" fillId="0" borderId="0" xfId="8" applyFont="1" applyAlignment="1">
      <alignment horizontal="center" vertical="center"/>
    </xf>
    <xf numFmtId="0" fontId="74" fillId="0" borderId="4" xfId="8" applyFont="1" applyBorder="1" applyAlignment="1">
      <alignment horizontal="center" vertical="center"/>
    </xf>
    <xf numFmtId="0" fontId="75" fillId="0" borderId="8" xfId="8" applyFont="1" applyBorder="1" applyAlignment="1">
      <alignment horizontal="center" vertical="center"/>
    </xf>
    <xf numFmtId="0" fontId="75" fillId="0" borderId="0" xfId="8" applyFont="1" applyFill="1" applyAlignment="1">
      <alignment horizontal="center" vertical="center"/>
    </xf>
    <xf numFmtId="0" fontId="77" fillId="0" borderId="0" xfId="8" applyFont="1" applyFill="1" applyAlignment="1">
      <alignment horizontal="center" vertical="center"/>
    </xf>
    <xf numFmtId="0" fontId="75" fillId="0" borderId="0" xfId="8" applyFont="1" applyAlignment="1">
      <alignment horizontal="center" vertical="center"/>
    </xf>
    <xf numFmtId="0" fontId="75" fillId="0" borderId="9" xfId="8" applyFont="1" applyBorder="1" applyAlignment="1">
      <alignment horizontal="center" vertical="center"/>
    </xf>
    <xf numFmtId="0" fontId="75" fillId="0" borderId="13" xfId="8" applyFont="1" applyBorder="1" applyAlignment="1">
      <alignment horizontal="center" vertical="center"/>
    </xf>
    <xf numFmtId="0" fontId="76" fillId="0" borderId="4" xfId="8" applyFont="1" applyBorder="1" applyAlignment="1">
      <alignment horizontal="center" vertical="center"/>
    </xf>
    <xf numFmtId="0" fontId="1" fillId="7" borderId="0" xfId="8" applyFill="1" applyAlignment="1">
      <alignment horizontal="center" vertical="center"/>
    </xf>
    <xf numFmtId="0" fontId="1" fillId="6" borderId="0" xfId="8" applyFill="1"/>
    <xf numFmtId="0" fontId="62" fillId="7" borderId="0" xfId="8" applyFont="1" applyFill="1"/>
    <xf numFmtId="0" fontId="1" fillId="0" borderId="1" xfId="8" applyBorder="1" applyAlignment="1">
      <alignment horizontal="center" vertical="center"/>
    </xf>
    <xf numFmtId="0" fontId="22" fillId="0" borderId="0" xfId="8" applyFont="1" applyAlignment="1">
      <alignment horizontal="right" vertical="center"/>
    </xf>
    <xf numFmtId="0" fontId="22" fillId="0" borderId="0" xfId="8" applyFont="1" applyAlignment="1">
      <alignment horizontal="right"/>
    </xf>
    <xf numFmtId="0" fontId="1" fillId="0" borderId="0" xfId="8" applyAlignment="1">
      <alignment horizontal="right"/>
    </xf>
    <xf numFmtId="0" fontId="1" fillId="0" borderId="0" xfId="8" applyAlignment="1">
      <alignment vertical="top" wrapText="1"/>
    </xf>
    <xf numFmtId="0" fontId="22" fillId="0" borderId="0" xfId="8" applyFont="1" applyAlignment="1">
      <alignment horizontal="left"/>
    </xf>
    <xf numFmtId="0" fontId="1" fillId="0" borderId="0" xfId="8" applyAlignment="1">
      <alignment horizontal="left" wrapText="1"/>
    </xf>
    <xf numFmtId="0" fontId="79" fillId="0" borderId="0" xfId="8" applyFont="1" applyAlignment="1">
      <alignment horizontal="center" vertical="center"/>
    </xf>
    <xf numFmtId="0" fontId="82" fillId="0" borderId="0" xfId="8" applyFont="1" applyAlignment="1">
      <alignment horizontal="center" vertical="center" wrapText="1"/>
    </xf>
    <xf numFmtId="0" fontId="83" fillId="0" borderId="0" xfId="8" applyFont="1" applyAlignment="1">
      <alignment wrapText="1"/>
    </xf>
    <xf numFmtId="0" fontId="84" fillId="0" borderId="0" xfId="8" applyFont="1" applyAlignment="1">
      <alignment horizontal="justify" vertical="center" wrapText="1"/>
    </xf>
    <xf numFmtId="0" fontId="84" fillId="0" borderId="0" xfId="8" applyFont="1" applyAlignment="1">
      <alignment wrapText="1"/>
    </xf>
    <xf numFmtId="0" fontId="1" fillId="0" borderId="0" xfId="8" applyFont="1" applyAlignment="1">
      <alignment wrapText="1"/>
    </xf>
    <xf numFmtId="0" fontId="85" fillId="0" borderId="0" xfId="8" applyFont="1" applyAlignment="1">
      <alignment wrapText="1"/>
    </xf>
    <xf numFmtId="0" fontId="86" fillId="0" borderId="0" xfId="8" applyFont="1" applyAlignment="1">
      <alignment vertical="center"/>
    </xf>
    <xf numFmtId="0" fontId="84" fillId="0" borderId="0" xfId="8" applyFont="1" applyAlignment="1">
      <alignment vertical="center" wrapText="1"/>
    </xf>
    <xf numFmtId="0" fontId="87" fillId="0" borderId="0" xfId="8" applyFont="1" applyAlignment="1">
      <alignment wrapText="1"/>
    </xf>
    <xf numFmtId="0" fontId="0" fillId="0" borderId="26" xfId="3" applyFont="1" applyBorder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26" xfId="3" applyNumberFormat="1" applyFont="1" applyBorder="1" applyAlignment="1">
      <alignment horizontal="center" vertical="center"/>
    </xf>
    <xf numFmtId="0" fontId="0" fillId="0" borderId="26" xfId="3" applyFont="1" applyBorder="1" applyAlignment="1">
      <alignment horizontal="center" vertical="center"/>
    </xf>
    <xf numFmtId="0" fontId="0" fillId="0" borderId="26" xfId="3" applyFont="1" applyBorder="1"/>
    <xf numFmtId="0" fontId="21" fillId="0" borderId="3" xfId="0" applyFont="1" applyBorder="1" applyAlignment="1" applyProtection="1">
      <alignment horizontal="center" vertical="center"/>
      <protection locked="0"/>
    </xf>
    <xf numFmtId="0" fontId="43" fillId="0" borderId="2" xfId="0" applyFont="1" applyBorder="1" applyProtection="1">
      <protection locked="0"/>
    </xf>
    <xf numFmtId="0" fontId="88" fillId="0" borderId="9" xfId="0" applyFont="1" applyBorder="1" applyAlignment="1" applyProtection="1">
      <alignment horizontal="center" vertical="center" wrapText="1"/>
      <protection locked="0"/>
    </xf>
    <xf numFmtId="0" fontId="88" fillId="0" borderId="13" xfId="0" applyFont="1" applyBorder="1" applyAlignment="1" applyProtection="1">
      <alignment horizontal="center" vertical="center" wrapText="1"/>
      <protection locked="0"/>
    </xf>
    <xf numFmtId="0" fontId="43" fillId="0" borderId="9" xfId="0" applyFont="1" applyBorder="1" applyAlignment="1" applyProtection="1">
      <alignment horizontal="center" vertical="center" wrapText="1"/>
      <protection locked="0"/>
    </xf>
    <xf numFmtId="14" fontId="12" fillId="0" borderId="0" xfId="0" applyNumberFormat="1" applyFont="1" applyBorder="1" applyAlignment="1" applyProtection="1">
      <protection locked="0"/>
    </xf>
    <xf numFmtId="165" fontId="89" fillId="0" borderId="4" xfId="0" applyNumberFormat="1" applyFont="1" applyBorder="1" applyAlignment="1" applyProtection="1">
      <alignment horizontal="center" vertical="center"/>
      <protection locked="0"/>
    </xf>
    <xf numFmtId="0" fontId="43" fillId="0" borderId="2" xfId="0" applyFont="1" applyBorder="1" applyAlignment="1" applyProtection="1">
      <alignment horizontal="left" vertical="center"/>
      <protection locked="0"/>
    </xf>
    <xf numFmtId="165" fontId="90" fillId="0" borderId="4" xfId="0" applyNumberFormat="1" applyFont="1" applyBorder="1" applyAlignment="1" applyProtection="1">
      <alignment horizontal="center" vertical="center"/>
      <protection locked="0"/>
    </xf>
    <xf numFmtId="0" fontId="27" fillId="0" borderId="25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vertical="center"/>
    </xf>
    <xf numFmtId="0" fontId="27" fillId="0" borderId="22" xfId="0" applyFont="1" applyBorder="1" applyAlignment="1" applyProtection="1">
      <alignment horizontal="right" vertical="center"/>
    </xf>
    <xf numFmtId="0" fontId="27" fillId="0" borderId="14" xfId="0" applyFont="1" applyBorder="1" applyAlignment="1" applyProtection="1">
      <alignment horizontal="right" vertical="center"/>
    </xf>
    <xf numFmtId="0" fontId="27" fillId="0" borderId="31" xfId="0" applyFont="1" applyBorder="1" applyAlignment="1" applyProtection="1">
      <alignment horizontal="center" vertical="center"/>
    </xf>
    <xf numFmtId="0" fontId="27" fillId="0" borderId="32" xfId="0" applyFont="1" applyBorder="1" applyAlignment="1" applyProtection="1">
      <alignment horizontal="center" vertical="center"/>
    </xf>
    <xf numFmtId="0" fontId="27" fillId="0" borderId="33" xfId="0" applyFont="1" applyBorder="1" applyAlignment="1" applyProtection="1">
      <alignment horizontal="center" vertical="center"/>
    </xf>
    <xf numFmtId="0" fontId="28" fillId="6" borderId="2" xfId="0" applyFont="1" applyFill="1" applyBorder="1" applyAlignment="1" applyProtection="1">
      <alignment horizontal="center" vertical="center" wrapText="1"/>
      <protection hidden="1"/>
    </xf>
    <xf numFmtId="0" fontId="28" fillId="6" borderId="36" xfId="0" applyFont="1" applyFill="1" applyBorder="1" applyAlignment="1" applyProtection="1">
      <alignment horizontal="center" vertical="center" wrapText="1"/>
      <protection hidden="1"/>
    </xf>
    <xf numFmtId="9" fontId="12" fillId="0" borderId="48" xfId="0" applyNumberFormat="1" applyFont="1" applyBorder="1" applyAlignment="1" applyProtection="1">
      <alignment horizontal="center" vertical="center" textRotation="90" wrapText="1"/>
      <protection locked="0"/>
    </xf>
    <xf numFmtId="9" fontId="12" fillId="0" borderId="50" xfId="0" applyNumberFormat="1" applyFont="1" applyBorder="1" applyAlignment="1" applyProtection="1">
      <alignment horizontal="center" vertical="center" textRotation="90" wrapText="1"/>
      <protection locked="0"/>
    </xf>
    <xf numFmtId="9" fontId="12" fillId="0" borderId="52" xfId="0" applyNumberFormat="1" applyFont="1" applyBorder="1" applyAlignment="1" applyProtection="1">
      <alignment horizontal="center" vertical="center" textRotation="90" wrapText="1"/>
      <protection locked="0"/>
    </xf>
    <xf numFmtId="0" fontId="39" fillId="0" borderId="6" xfId="0" applyFont="1" applyFill="1" applyBorder="1" applyAlignment="1" applyProtection="1">
      <alignment horizontal="center" vertical="center" wrapText="1"/>
      <protection hidden="1"/>
    </xf>
    <xf numFmtId="0" fontId="39" fillId="0" borderId="20" xfId="0" applyFont="1" applyFill="1" applyBorder="1" applyAlignment="1" applyProtection="1">
      <alignment horizontal="center" vertical="center" wrapText="1"/>
      <protection hidden="1"/>
    </xf>
    <xf numFmtId="0" fontId="39" fillId="0" borderId="21" xfId="0" applyFont="1" applyFill="1" applyBorder="1" applyAlignment="1" applyProtection="1">
      <alignment horizontal="center" vertical="center" wrapText="1"/>
      <protection hidden="1"/>
    </xf>
    <xf numFmtId="0" fontId="39" fillId="0" borderId="22" xfId="0" applyFont="1" applyFill="1" applyBorder="1" applyAlignment="1" applyProtection="1">
      <alignment horizontal="center" vertical="center" wrapText="1"/>
      <protection hidden="1"/>
    </xf>
    <xf numFmtId="0" fontId="39" fillId="0" borderId="19" xfId="0" applyFont="1" applyFill="1" applyBorder="1" applyAlignment="1" applyProtection="1">
      <alignment horizontal="center" vertical="center" wrapText="1"/>
      <protection hidden="1"/>
    </xf>
    <xf numFmtId="0" fontId="11" fillId="0" borderId="25" xfId="0" applyFont="1" applyBorder="1" applyAlignment="1" applyProtection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textRotation="90"/>
    </xf>
    <xf numFmtId="0" fontId="11" fillId="0" borderId="7" xfId="0" applyFont="1" applyBorder="1" applyAlignment="1" applyProtection="1">
      <alignment horizontal="center" vertical="center" textRotation="90"/>
    </xf>
    <xf numFmtId="0" fontId="11" fillId="0" borderId="16" xfId="0" applyFont="1" applyBorder="1" applyAlignment="1" applyProtection="1">
      <alignment horizontal="center" vertical="center" textRotation="90"/>
    </xf>
    <xf numFmtId="0" fontId="11" fillId="3" borderId="5" xfId="0" applyFont="1" applyFill="1" applyBorder="1" applyAlignment="1" applyProtection="1">
      <alignment horizontal="center" vertical="center" textRotation="90" wrapText="1"/>
    </xf>
    <xf numFmtId="0" fontId="11" fillId="3" borderId="7" xfId="0" applyFont="1" applyFill="1" applyBorder="1" applyAlignment="1" applyProtection="1">
      <alignment horizontal="center" vertical="center" textRotation="90" wrapText="1"/>
    </xf>
    <xf numFmtId="0" fontId="11" fillId="3" borderId="16" xfId="0" applyFont="1" applyFill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 vertical="center" textRotation="90"/>
    </xf>
    <xf numFmtId="0" fontId="11" fillId="0" borderId="4" xfId="0" applyFont="1" applyFill="1" applyBorder="1" applyAlignment="1" applyProtection="1">
      <alignment horizontal="center" vertical="center" textRotation="90" wrapText="1"/>
    </xf>
    <xf numFmtId="0" fontId="13" fillId="0" borderId="4" xfId="0" applyFont="1" applyFill="1" applyBorder="1" applyAlignment="1" applyProtection="1">
      <alignment horizontal="center" vertical="center" textRotation="90" wrapText="1"/>
    </xf>
    <xf numFmtId="0" fontId="13" fillId="0" borderId="4" xfId="0" applyFont="1" applyBorder="1" applyAlignment="1" applyProtection="1">
      <alignment horizontal="center" vertical="center" textRotation="90" wrapText="1"/>
    </xf>
    <xf numFmtId="0" fontId="11" fillId="0" borderId="4" xfId="0" applyFont="1" applyBorder="1" applyAlignment="1" applyProtection="1">
      <alignment horizontal="center" vertical="center" wrapText="1"/>
    </xf>
    <xf numFmtId="165" fontId="18" fillId="4" borderId="5" xfId="0" applyNumberFormat="1" applyFont="1" applyFill="1" applyBorder="1" applyAlignment="1" applyProtection="1">
      <alignment horizontal="center" vertical="center" wrapText="1"/>
      <protection locked="0"/>
    </xf>
    <xf numFmtId="165" fontId="19" fillId="4" borderId="7" xfId="0" applyNumberFormat="1" applyFont="1" applyFill="1" applyBorder="1" applyAlignment="1" applyProtection="1">
      <alignment horizontal="center" vertical="center" wrapText="1"/>
      <protection locked="0"/>
    </xf>
    <xf numFmtId="165" fontId="19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40" fillId="3" borderId="5" xfId="0" applyFont="1" applyFill="1" applyBorder="1" applyAlignment="1" applyProtection="1">
      <alignment horizontal="center" vertical="center" wrapText="1"/>
      <protection locked="0"/>
    </xf>
    <xf numFmtId="0" fontId="38" fillId="3" borderId="7" xfId="0" applyFont="1" applyFill="1" applyBorder="1" applyAlignment="1" applyProtection="1">
      <alignment horizontal="center" vertical="center" wrapText="1"/>
      <protection locked="0"/>
    </xf>
    <xf numFmtId="0" fontId="38" fillId="3" borderId="16" xfId="0" applyFont="1" applyFill="1" applyBorder="1" applyAlignment="1" applyProtection="1">
      <alignment horizontal="center" vertical="center" wrapText="1"/>
      <protection locked="0"/>
    </xf>
    <xf numFmtId="0" fontId="18" fillId="7" borderId="5" xfId="0" applyFont="1" applyFill="1" applyBorder="1" applyAlignment="1" applyProtection="1">
      <alignment horizontal="center" vertical="center" wrapText="1"/>
      <protection locked="0"/>
    </xf>
    <xf numFmtId="0" fontId="38" fillId="7" borderId="7" xfId="0" applyFont="1" applyFill="1" applyBorder="1" applyAlignment="1" applyProtection="1">
      <alignment horizontal="center" vertical="center" wrapText="1"/>
      <protection locked="0"/>
    </xf>
    <xf numFmtId="0" fontId="38" fillId="7" borderId="16" xfId="0" applyFont="1" applyFill="1" applyBorder="1" applyAlignment="1" applyProtection="1">
      <alignment horizontal="center" vertical="center" wrapText="1"/>
      <protection locked="0"/>
    </xf>
    <xf numFmtId="0" fontId="18" fillId="7" borderId="7" xfId="0" applyFont="1" applyFill="1" applyBorder="1" applyAlignment="1" applyProtection="1">
      <alignment horizontal="center" vertical="center" wrapText="1"/>
      <protection locked="0"/>
    </xf>
    <xf numFmtId="0" fontId="18" fillId="7" borderId="16" xfId="0" applyFont="1" applyFill="1" applyBorder="1" applyAlignment="1" applyProtection="1">
      <alignment horizontal="center" vertical="center" wrapText="1"/>
      <protection locked="0"/>
    </xf>
    <xf numFmtId="0" fontId="18" fillId="5" borderId="5" xfId="0" applyFont="1" applyFill="1" applyBorder="1" applyAlignment="1" applyProtection="1">
      <alignment horizontal="center" vertical="center" wrapText="1"/>
      <protection locked="0"/>
    </xf>
    <xf numFmtId="0" fontId="18" fillId="5" borderId="7" xfId="0" applyFont="1" applyFill="1" applyBorder="1" applyAlignment="1" applyProtection="1">
      <alignment horizontal="center" vertical="center" wrapText="1"/>
      <protection locked="0"/>
    </xf>
    <xf numFmtId="0" fontId="18" fillId="5" borderId="16" xfId="0" applyFont="1" applyFill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7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165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165" fontId="18" fillId="3" borderId="7" xfId="0" applyNumberFormat="1" applyFont="1" applyFill="1" applyBorder="1" applyAlignment="1" applyProtection="1">
      <alignment horizontal="center" vertical="center" wrapText="1"/>
      <protection locked="0"/>
    </xf>
    <xf numFmtId="165" fontId="18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</xf>
    <xf numFmtId="0" fontId="11" fillId="0" borderId="7" xfId="0" applyFont="1" applyFill="1" applyBorder="1" applyAlignment="1" applyProtection="1">
      <alignment horizontal="center" vertical="center" wrapText="1"/>
    </xf>
    <xf numFmtId="0" fontId="11" fillId="0" borderId="16" xfId="0" applyFont="1" applyFill="1" applyBorder="1" applyAlignment="1" applyProtection="1">
      <alignment horizontal="center" vertical="center" wrapText="1"/>
    </xf>
    <xf numFmtId="0" fontId="13" fillId="4" borderId="4" xfId="0" applyFont="1" applyFill="1" applyBorder="1" applyAlignment="1" applyProtection="1">
      <alignment horizontal="center" vertical="center" textRotation="90"/>
    </xf>
    <xf numFmtId="0" fontId="13" fillId="7" borderId="4" xfId="0" applyFont="1" applyFill="1" applyBorder="1" applyAlignment="1" applyProtection="1">
      <alignment horizontal="center" vertical="center" textRotation="90" wrapText="1"/>
    </xf>
    <xf numFmtId="0" fontId="13" fillId="0" borderId="5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/>
    </xf>
    <xf numFmtId="0" fontId="27" fillId="0" borderId="17" xfId="0" applyFont="1" applyBorder="1" applyAlignment="1" applyProtection="1">
      <alignment horizontal="center" vertical="center"/>
    </xf>
    <xf numFmtId="0" fontId="27" fillId="0" borderId="25" xfId="0" applyFont="1" applyBorder="1" applyAlignment="1" applyProtection="1">
      <alignment horizontal="center" vertical="center"/>
    </xf>
    <xf numFmtId="0" fontId="27" fillId="0" borderId="18" xfId="0" applyFont="1" applyBorder="1" applyAlignment="1" applyProtection="1">
      <alignment horizontal="center" vertical="center"/>
    </xf>
    <xf numFmtId="0" fontId="27" fillId="0" borderId="22" xfId="0" applyFont="1" applyBorder="1" applyAlignment="1" applyProtection="1">
      <alignment horizontal="center" vertical="center"/>
    </xf>
    <xf numFmtId="0" fontId="27" fillId="0" borderId="19" xfId="0" applyFont="1" applyBorder="1" applyAlignment="1" applyProtection="1">
      <alignment horizontal="center" vertical="center"/>
    </xf>
    <xf numFmtId="0" fontId="39" fillId="0" borderId="12" xfId="0" applyFont="1" applyBorder="1" applyAlignment="1" applyProtection="1">
      <alignment horizontal="center" vertical="center"/>
    </xf>
    <xf numFmtId="0" fontId="39" fillId="0" borderId="37" xfId="0" applyFont="1" applyBorder="1" applyAlignment="1" applyProtection="1">
      <alignment horizontal="center" vertical="center"/>
    </xf>
    <xf numFmtId="0" fontId="39" fillId="0" borderId="11" xfId="0" applyFont="1" applyFill="1" applyBorder="1" applyAlignment="1" applyProtection="1">
      <alignment horizontal="center" vertical="center" wrapText="1"/>
      <protection hidden="1"/>
    </xf>
    <xf numFmtId="0" fontId="39" fillId="0" borderId="36" xfId="0" applyFont="1" applyFill="1" applyBorder="1" applyAlignment="1" applyProtection="1">
      <alignment horizontal="center" vertical="center" wrapText="1"/>
      <protection hidden="1"/>
    </xf>
    <xf numFmtId="0" fontId="39" fillId="0" borderId="31" xfId="0" applyFont="1" applyFill="1" applyBorder="1" applyAlignment="1" applyProtection="1">
      <alignment horizontal="center" vertical="center" wrapText="1"/>
      <protection hidden="1"/>
    </xf>
    <xf numFmtId="0" fontId="39" fillId="0" borderId="33" xfId="0" applyFont="1" applyFill="1" applyBorder="1" applyAlignment="1" applyProtection="1">
      <alignment horizontal="center" vertical="center" wrapText="1"/>
      <protection hidden="1"/>
    </xf>
    <xf numFmtId="0" fontId="11" fillId="0" borderId="7" xfId="0" applyFont="1" applyBorder="1" applyAlignment="1" applyProtection="1">
      <alignment horizontal="center" vertical="center" textRotation="90" wrapText="1"/>
      <protection locked="0"/>
    </xf>
    <xf numFmtId="0" fontId="11" fillId="0" borderId="16" xfId="0" applyFont="1" applyBorder="1" applyAlignment="1" applyProtection="1">
      <alignment horizontal="center" vertical="center" textRotation="90" wrapText="1"/>
      <protection locked="0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32" fillId="6" borderId="39" xfId="0" applyFont="1" applyFill="1" applyBorder="1" applyAlignment="1" applyProtection="1">
      <alignment horizontal="left" vertical="center" wrapText="1"/>
      <protection hidden="1"/>
    </xf>
    <xf numFmtId="0" fontId="32" fillId="6" borderId="38" xfId="0" applyFont="1" applyFill="1" applyBorder="1" applyAlignment="1" applyProtection="1">
      <alignment horizontal="left" vertical="center" wrapText="1"/>
      <protection hidden="1"/>
    </xf>
    <xf numFmtId="0" fontId="32" fillId="6" borderId="17" xfId="0" applyFont="1" applyFill="1" applyBorder="1" applyAlignment="1" applyProtection="1">
      <alignment horizontal="left" vertical="center" wrapText="1"/>
      <protection hidden="1"/>
    </xf>
    <xf numFmtId="0" fontId="32" fillId="6" borderId="25" xfId="0" applyFont="1" applyFill="1" applyBorder="1" applyAlignment="1" applyProtection="1">
      <alignment horizontal="left" vertical="center" wrapText="1"/>
      <protection hidden="1"/>
    </xf>
    <xf numFmtId="0" fontId="32" fillId="6" borderId="0" xfId="0" applyFont="1" applyFill="1" applyBorder="1" applyAlignment="1" applyProtection="1">
      <alignment horizontal="left" vertical="center" wrapText="1"/>
      <protection hidden="1"/>
    </xf>
    <xf numFmtId="0" fontId="32" fillId="6" borderId="18" xfId="0" applyFont="1" applyFill="1" applyBorder="1" applyAlignment="1" applyProtection="1">
      <alignment horizontal="left" vertical="center" wrapText="1"/>
      <protection hidden="1"/>
    </xf>
    <xf numFmtId="0" fontId="32" fillId="6" borderId="22" xfId="0" applyFont="1" applyFill="1" applyBorder="1" applyAlignment="1" applyProtection="1">
      <alignment horizontal="left" vertical="center" wrapText="1"/>
      <protection hidden="1"/>
    </xf>
    <xf numFmtId="0" fontId="32" fillId="6" borderId="14" xfId="0" applyFont="1" applyFill="1" applyBorder="1" applyAlignment="1" applyProtection="1">
      <alignment horizontal="left" vertical="center" wrapText="1"/>
      <protection hidden="1"/>
    </xf>
    <xf numFmtId="0" fontId="32" fillId="6" borderId="19" xfId="0" applyFont="1" applyFill="1" applyBorder="1" applyAlignment="1" applyProtection="1">
      <alignment horizontal="left" vertical="center" wrapText="1"/>
      <protection hidden="1"/>
    </xf>
    <xf numFmtId="0" fontId="11" fillId="0" borderId="17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16" xfId="0" applyFont="1" applyBorder="1" applyAlignment="1" applyProtection="1">
      <alignment horizontal="center" vertical="center" wrapText="1"/>
    </xf>
    <xf numFmtId="165" fontId="24" fillId="3" borderId="5" xfId="0" applyNumberFormat="1" applyFont="1" applyFill="1" applyBorder="1" applyAlignment="1" applyProtection="1">
      <alignment horizontal="center" vertical="center"/>
      <protection locked="0"/>
    </xf>
    <xf numFmtId="165" fontId="25" fillId="3" borderId="7" xfId="0" applyNumberFormat="1" applyFont="1" applyFill="1" applyBorder="1" applyAlignment="1" applyProtection="1">
      <alignment horizontal="center" vertical="center"/>
      <protection locked="0"/>
    </xf>
    <xf numFmtId="165" fontId="25" fillId="3" borderId="16" xfId="0" applyNumberFormat="1" applyFont="1" applyFill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2" fontId="12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0" fillId="3" borderId="7" xfId="0" applyNumberFormat="1" applyFill="1" applyBorder="1" applyAlignment="1" applyProtection="1">
      <alignment horizontal="center" vertical="center" wrapText="1"/>
      <protection locked="0"/>
    </xf>
    <xf numFmtId="2" fontId="0" fillId="3" borderId="16" xfId="0" applyNumberForma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 textRotation="90"/>
    </xf>
    <xf numFmtId="0" fontId="0" fillId="0" borderId="22" xfId="0" applyBorder="1" applyAlignment="1" applyProtection="1">
      <alignment horizontal="center" vertical="center" textRotation="90"/>
    </xf>
    <xf numFmtId="0" fontId="0" fillId="0" borderId="0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11" fillId="0" borderId="39" xfId="0" applyFont="1" applyBorder="1" applyAlignment="1" applyProtection="1">
      <alignment horizontal="center" vertical="center" textRotation="90"/>
    </xf>
    <xf numFmtId="0" fontId="11" fillId="0" borderId="5" xfId="0" applyFont="1" applyBorder="1" applyAlignment="1" applyProtection="1">
      <alignment horizontal="center" vertical="center" textRotation="90" wrapText="1"/>
    </xf>
    <xf numFmtId="0" fontId="11" fillId="0" borderId="7" xfId="0" applyFont="1" applyBorder="1" applyAlignment="1" applyProtection="1">
      <alignment horizontal="center" vertical="center" textRotation="90" wrapText="1"/>
    </xf>
    <xf numFmtId="0" fontId="11" fillId="0" borderId="16" xfId="0" applyFont="1" applyBorder="1" applyAlignment="1" applyProtection="1">
      <alignment horizontal="center" vertical="center" textRotation="90" wrapText="1"/>
    </xf>
    <xf numFmtId="0" fontId="12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16" xfId="0" applyFont="1" applyBorder="1" applyAlignment="1" applyProtection="1">
      <alignment horizontal="center" vertical="center" textRotation="90" wrapText="1"/>
      <protection locked="0"/>
    </xf>
    <xf numFmtId="0" fontId="11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wrapText="1"/>
      <protection locked="0"/>
    </xf>
    <xf numFmtId="0" fontId="12" fillId="0" borderId="47" xfId="0" applyFont="1" applyBorder="1" applyAlignment="1" applyProtection="1">
      <alignment horizontal="center" vertical="center" textRotation="90" wrapText="1"/>
      <protection locked="0"/>
    </xf>
    <xf numFmtId="0" fontId="0" fillId="0" borderId="49" xfId="0" applyBorder="1" applyAlignment="1" applyProtection="1">
      <alignment horizontal="center" vertical="center" textRotation="90" wrapText="1"/>
      <protection locked="0"/>
    </xf>
    <xf numFmtId="0" fontId="0" fillId="0" borderId="51" xfId="0" applyBorder="1" applyAlignment="1" applyProtection="1">
      <alignment horizontal="center" vertical="center" textRotation="90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textRotation="90"/>
      <protection locked="0"/>
    </xf>
    <xf numFmtId="0" fontId="11" fillId="0" borderId="16" xfId="0" applyFont="1" applyBorder="1" applyAlignment="1" applyProtection="1">
      <alignment horizontal="center" vertical="center" textRotation="90"/>
      <protection locked="0"/>
    </xf>
    <xf numFmtId="0" fontId="11" fillId="3" borderId="4" xfId="0" applyFont="1" applyFill="1" applyBorder="1" applyAlignment="1" applyProtection="1">
      <alignment horizontal="center" vertical="center" textRotation="90"/>
    </xf>
    <xf numFmtId="0" fontId="0" fillId="0" borderId="4" xfId="0" applyBorder="1" applyAlignment="1" applyProtection="1">
      <alignment horizontal="center" vertical="center"/>
    </xf>
    <xf numFmtId="0" fontId="13" fillId="3" borderId="4" xfId="0" applyFont="1" applyFill="1" applyBorder="1" applyAlignment="1" applyProtection="1">
      <alignment horizontal="center" vertical="center" textRotation="90" wrapText="1"/>
    </xf>
    <xf numFmtId="0" fontId="11" fillId="3" borderId="4" xfId="0" applyFont="1" applyFill="1" applyBorder="1" applyAlignment="1" applyProtection="1">
      <alignment horizontal="center" vertical="center" textRotation="90" wrapText="1"/>
    </xf>
    <xf numFmtId="0" fontId="11" fillId="5" borderId="4" xfId="0" applyFont="1" applyFill="1" applyBorder="1" applyAlignment="1" applyProtection="1">
      <alignment horizontal="center" vertical="center" textRotation="90" wrapText="1"/>
    </xf>
    <xf numFmtId="0" fontId="20" fillId="3" borderId="6" xfId="0" applyFont="1" applyFill="1" applyBorder="1" applyAlignment="1" applyProtection="1">
      <alignment horizontal="center" vertical="center" wrapText="1"/>
    </xf>
    <xf numFmtId="0" fontId="20" fillId="3" borderId="20" xfId="0" applyFont="1" applyFill="1" applyBorder="1" applyAlignment="1" applyProtection="1">
      <alignment horizontal="center" vertical="center" wrapText="1"/>
    </xf>
    <xf numFmtId="0" fontId="59" fillId="7" borderId="6" xfId="5" applyFont="1" applyFill="1" applyBorder="1" applyAlignment="1">
      <alignment horizontal="center" vertical="center"/>
    </xf>
    <xf numFmtId="0" fontId="59" fillId="7" borderId="20" xfId="5" applyFont="1" applyFill="1" applyBorder="1" applyAlignment="1">
      <alignment horizontal="center" vertical="center"/>
    </xf>
    <xf numFmtId="0" fontId="59" fillId="7" borderId="21" xfId="5" applyFont="1" applyFill="1" applyBorder="1" applyAlignment="1">
      <alignment horizontal="center" vertical="center"/>
    </xf>
    <xf numFmtId="0" fontId="60" fillId="0" borderId="5" xfId="8" applyFont="1" applyBorder="1" applyAlignment="1">
      <alignment horizontal="center" vertical="center"/>
    </xf>
    <xf numFmtId="0" fontId="60" fillId="0" borderId="7" xfId="8" applyFont="1" applyBorder="1" applyAlignment="1">
      <alignment horizontal="center" vertical="center"/>
    </xf>
    <xf numFmtId="0" fontId="60" fillId="0" borderId="16" xfId="8" applyFont="1" applyBorder="1" applyAlignment="1">
      <alignment horizontal="center" vertical="center"/>
    </xf>
    <xf numFmtId="0" fontId="61" fillId="0" borderId="5" xfId="8" applyFont="1" applyBorder="1" applyAlignment="1">
      <alignment horizontal="left" vertical="center" wrapText="1"/>
    </xf>
    <xf numFmtId="0" fontId="61" fillId="0" borderId="7" xfId="8" applyFont="1" applyBorder="1" applyAlignment="1">
      <alignment horizontal="left" vertical="center" wrapText="1"/>
    </xf>
    <xf numFmtId="0" fontId="61" fillId="0" borderId="16" xfId="8" applyFont="1" applyBorder="1" applyAlignment="1">
      <alignment horizontal="left" vertical="center" wrapText="1"/>
    </xf>
    <xf numFmtId="0" fontId="1" fillId="0" borderId="5" xfId="8" applyFill="1" applyBorder="1" applyAlignment="1">
      <alignment horizontal="center" vertical="center"/>
    </xf>
    <xf numFmtId="0" fontId="1" fillId="0" borderId="7" xfId="8" applyFill="1" applyBorder="1" applyAlignment="1">
      <alignment horizontal="center" vertical="center"/>
    </xf>
    <xf numFmtId="0" fontId="1" fillId="0" borderId="16" xfId="8" applyFill="1" applyBorder="1" applyAlignment="1">
      <alignment horizontal="center" vertical="center"/>
    </xf>
    <xf numFmtId="2" fontId="1" fillId="7" borderId="5" xfId="8" applyNumberFormat="1" applyFill="1" applyBorder="1" applyAlignment="1">
      <alignment horizontal="center" vertical="center"/>
    </xf>
    <xf numFmtId="2" fontId="1" fillId="7" borderId="7" xfId="8" applyNumberFormat="1" applyFill="1" applyBorder="1" applyAlignment="1">
      <alignment horizontal="center" vertical="center"/>
    </xf>
    <xf numFmtId="2" fontId="1" fillId="7" borderId="16" xfId="8" applyNumberFormat="1" applyFill="1" applyBorder="1" applyAlignment="1">
      <alignment horizontal="center" vertical="center"/>
    </xf>
    <xf numFmtId="0" fontId="62" fillId="7" borderId="5" xfId="8" applyFont="1" applyFill="1" applyBorder="1" applyAlignment="1">
      <alignment horizontal="center" vertical="center"/>
    </xf>
    <xf numFmtId="0" fontId="62" fillId="7" borderId="7" xfId="8" applyFont="1" applyFill="1" applyBorder="1" applyAlignment="1">
      <alignment horizontal="center" vertical="center"/>
    </xf>
    <xf numFmtId="0" fontId="62" fillId="7" borderId="16" xfId="8" applyFont="1" applyFill="1" applyBorder="1" applyAlignment="1">
      <alignment horizontal="center" vertical="center"/>
    </xf>
    <xf numFmtId="0" fontId="45" fillId="9" borderId="54" xfId="5" applyFont="1" applyFill="1" applyBorder="1" applyAlignment="1">
      <alignment horizontal="center" textRotation="90" wrapText="1"/>
    </xf>
    <xf numFmtId="0" fontId="45" fillId="9" borderId="61" xfId="5" applyFont="1" applyFill="1" applyBorder="1" applyAlignment="1">
      <alignment horizontal="center" textRotation="90" wrapText="1"/>
    </xf>
    <xf numFmtId="0" fontId="50" fillId="0" borderId="55" xfId="5" applyFont="1" applyFill="1" applyBorder="1" applyAlignment="1">
      <alignment horizontal="center" vertical="center" wrapText="1"/>
    </xf>
    <xf numFmtId="0" fontId="50" fillId="0" borderId="58" xfId="5" applyFont="1" applyFill="1" applyBorder="1" applyAlignment="1">
      <alignment horizontal="center" vertical="center" wrapText="1"/>
    </xf>
    <xf numFmtId="0" fontId="50" fillId="0" borderId="62" xfId="5" applyFont="1" applyFill="1" applyBorder="1" applyAlignment="1">
      <alignment horizontal="center" vertical="center" wrapText="1"/>
    </xf>
    <xf numFmtId="167" fontId="51" fillId="0" borderId="55" xfId="4" applyFont="1" applyFill="1" applyBorder="1" applyAlignment="1">
      <alignment horizontal="center" vertical="center" wrapText="1"/>
    </xf>
    <xf numFmtId="167" fontId="51" fillId="0" borderId="58" xfId="4" applyFont="1" applyFill="1" applyBorder="1" applyAlignment="1">
      <alignment horizontal="center" vertical="center" wrapText="1"/>
    </xf>
    <xf numFmtId="167" fontId="51" fillId="0" borderId="62" xfId="4" applyFont="1" applyFill="1" applyBorder="1" applyAlignment="1">
      <alignment horizontal="center" vertical="center" wrapText="1"/>
    </xf>
    <xf numFmtId="0" fontId="45" fillId="0" borderId="6" xfId="5" applyFont="1" applyBorder="1" applyAlignment="1">
      <alignment horizontal="right" vertical="center"/>
    </xf>
    <xf numFmtId="0" fontId="45" fillId="0" borderId="20" xfId="5" applyFont="1" applyBorder="1" applyAlignment="1">
      <alignment horizontal="right" vertical="center"/>
    </xf>
    <xf numFmtId="0" fontId="45" fillId="0" borderId="21" xfId="5" applyFont="1" applyBorder="1" applyAlignment="1">
      <alignment horizontal="right" vertical="center"/>
    </xf>
    <xf numFmtId="0" fontId="45" fillId="0" borderId="6" xfId="5" applyFont="1" applyBorder="1" applyAlignment="1">
      <alignment horizontal="right"/>
    </xf>
    <xf numFmtId="0" fontId="45" fillId="0" borderId="20" xfId="5" applyFont="1" applyBorder="1" applyAlignment="1">
      <alignment horizontal="right"/>
    </xf>
    <xf numFmtId="0" fontId="45" fillId="0" borderId="21" xfId="5" applyFont="1" applyBorder="1" applyAlignment="1">
      <alignment horizontal="right"/>
    </xf>
    <xf numFmtId="0" fontId="56" fillId="0" borderId="6" xfId="5" applyFont="1" applyBorder="1" applyAlignment="1">
      <alignment horizontal="center" vertical="center"/>
    </xf>
    <xf numFmtId="0" fontId="57" fillId="0" borderId="20" xfId="5" applyFont="1" applyBorder="1" applyAlignment="1">
      <alignment horizontal="center"/>
    </xf>
    <xf numFmtId="0" fontId="57" fillId="0" borderId="21" xfId="5" applyFont="1" applyBorder="1" applyAlignment="1">
      <alignment horizontal="center"/>
    </xf>
    <xf numFmtId="0" fontId="45" fillId="3" borderId="0" xfId="5" applyFont="1" applyFill="1" applyBorder="1" applyAlignment="1">
      <alignment horizontal="left" vertical="top" wrapText="1"/>
    </xf>
    <xf numFmtId="0" fontId="45" fillId="3" borderId="18" xfId="5" applyFont="1" applyFill="1" applyBorder="1" applyAlignment="1">
      <alignment horizontal="left" vertical="top" wrapText="1"/>
    </xf>
    <xf numFmtId="0" fontId="47" fillId="7" borderId="39" xfId="5" applyFont="1" applyFill="1" applyBorder="1" applyAlignment="1">
      <alignment horizontal="center" textRotation="90" wrapText="1"/>
    </xf>
    <xf numFmtId="0" fontId="47" fillId="7" borderId="25" xfId="5" applyFont="1" applyFill="1" applyBorder="1" applyAlignment="1">
      <alignment horizontal="center" textRotation="90" wrapText="1"/>
    </xf>
    <xf numFmtId="0" fontId="47" fillId="7" borderId="22" xfId="5" applyFont="1" applyFill="1" applyBorder="1" applyAlignment="1">
      <alignment horizontal="center" textRotation="90" wrapText="1"/>
    </xf>
    <xf numFmtId="0" fontId="49" fillId="0" borderId="35" xfId="5" applyFont="1" applyFill="1" applyBorder="1" applyAlignment="1">
      <alignment horizontal="center" vertical="center" wrapText="1"/>
    </xf>
    <xf numFmtId="0" fontId="49" fillId="0" borderId="50" xfId="5" applyFont="1" applyFill="1" applyBorder="1" applyAlignment="1">
      <alignment horizontal="center" vertical="center" wrapText="1"/>
    </xf>
    <xf numFmtId="0" fontId="49" fillId="0" borderId="34" xfId="5" applyFont="1" applyFill="1" applyBorder="1" applyAlignment="1">
      <alignment horizontal="center" vertical="center" wrapText="1"/>
    </xf>
    <xf numFmtId="0" fontId="47" fillId="7" borderId="5" xfId="5" applyFont="1" applyFill="1" applyBorder="1" applyAlignment="1">
      <alignment horizontal="center" textRotation="90" wrapText="1"/>
    </xf>
    <xf numFmtId="0" fontId="47" fillId="7" borderId="7" xfId="5" applyFont="1" applyFill="1" applyBorder="1" applyAlignment="1">
      <alignment horizontal="center" textRotation="90" wrapText="1"/>
    </xf>
    <xf numFmtId="0" fontId="47" fillId="7" borderId="16" xfId="5" applyFont="1" applyFill="1" applyBorder="1" applyAlignment="1">
      <alignment horizontal="center" textRotation="90" wrapText="1"/>
    </xf>
    <xf numFmtId="0" fontId="45" fillId="7" borderId="5" xfId="5" applyFont="1" applyFill="1" applyBorder="1" applyAlignment="1">
      <alignment horizontal="center" textRotation="90" wrapText="1"/>
    </xf>
    <xf numFmtId="0" fontId="45" fillId="7" borderId="7" xfId="5" applyFont="1" applyFill="1" applyBorder="1" applyAlignment="1">
      <alignment horizontal="center" textRotation="90" wrapText="1"/>
    </xf>
    <xf numFmtId="0" fontId="45" fillId="7" borderId="16" xfId="5" applyFont="1" applyFill="1" applyBorder="1" applyAlignment="1">
      <alignment horizontal="center" textRotation="90" wrapText="1"/>
    </xf>
    <xf numFmtId="0" fontId="1" fillId="7" borderId="5" xfId="8" applyFill="1" applyBorder="1" applyAlignment="1">
      <alignment horizontal="center" vertical="center"/>
    </xf>
    <xf numFmtId="0" fontId="1" fillId="7" borderId="7" xfId="8" applyFill="1" applyBorder="1" applyAlignment="1">
      <alignment horizontal="center" vertical="center"/>
    </xf>
    <xf numFmtId="0" fontId="1" fillId="7" borderId="16" xfId="8" applyFill="1" applyBorder="1" applyAlignment="1">
      <alignment horizontal="center" vertical="center"/>
    </xf>
    <xf numFmtId="0" fontId="1" fillId="9" borderId="5" xfId="8" applyFill="1" applyBorder="1" applyAlignment="1">
      <alignment horizontal="center" vertical="center"/>
    </xf>
    <xf numFmtId="0" fontId="1" fillId="9" borderId="7" xfId="8" applyFill="1" applyBorder="1" applyAlignment="1">
      <alignment horizontal="center" vertical="center"/>
    </xf>
    <xf numFmtId="0" fontId="1" fillId="9" borderId="16" xfId="8" applyFill="1" applyBorder="1" applyAlignment="1">
      <alignment horizontal="center" vertical="center"/>
    </xf>
    <xf numFmtId="0" fontId="1" fillId="0" borderId="48" xfId="8" applyFill="1" applyBorder="1" applyAlignment="1">
      <alignment horizontal="center"/>
    </xf>
    <xf numFmtId="0" fontId="1" fillId="0" borderId="50" xfId="8" applyFill="1" applyBorder="1" applyAlignment="1">
      <alignment horizontal="center"/>
    </xf>
    <xf numFmtId="0" fontId="1" fillId="0" borderId="52" xfId="8" applyFill="1" applyBorder="1" applyAlignment="1">
      <alignment horizontal="center"/>
    </xf>
    <xf numFmtId="0" fontId="1" fillId="0" borderId="48" xfId="8" applyBorder="1" applyAlignment="1">
      <alignment horizontal="center"/>
    </xf>
    <xf numFmtId="0" fontId="1" fillId="0" borderId="50" xfId="8" applyBorder="1" applyAlignment="1">
      <alignment horizontal="center"/>
    </xf>
    <xf numFmtId="0" fontId="1" fillId="0" borderId="52" xfId="8" applyBorder="1" applyAlignment="1">
      <alignment horizontal="center"/>
    </xf>
    <xf numFmtId="0" fontId="63" fillId="0" borderId="5" xfId="8" applyFont="1" applyBorder="1" applyAlignment="1">
      <alignment horizontal="center" vertical="center"/>
    </xf>
    <xf numFmtId="0" fontId="63" fillId="0" borderId="7" xfId="8" applyFont="1" applyBorder="1" applyAlignment="1">
      <alignment horizontal="center" vertical="center"/>
    </xf>
    <xf numFmtId="0" fontId="63" fillId="0" borderId="16" xfId="8" applyFont="1" applyBorder="1" applyAlignment="1">
      <alignment horizontal="center" vertical="center"/>
    </xf>
    <xf numFmtId="0" fontId="65" fillId="0" borderId="39" xfId="8" applyFont="1" applyBorder="1" applyAlignment="1">
      <alignment horizontal="center" vertical="center" wrapText="1"/>
    </xf>
    <xf numFmtId="0" fontId="65" fillId="0" borderId="38" xfId="8" applyFont="1" applyBorder="1" applyAlignment="1">
      <alignment horizontal="center" vertical="center" wrapText="1"/>
    </xf>
    <xf numFmtId="0" fontId="65" fillId="0" borderId="17" xfId="8" applyFont="1" applyBorder="1" applyAlignment="1">
      <alignment horizontal="center" vertical="center" wrapText="1"/>
    </xf>
    <xf numFmtId="0" fontId="65" fillId="0" borderId="25" xfId="8" applyFont="1" applyBorder="1" applyAlignment="1">
      <alignment horizontal="center" vertical="center" wrapText="1"/>
    </xf>
    <xf numFmtId="0" fontId="65" fillId="0" borderId="0" xfId="8" applyFont="1" applyBorder="1" applyAlignment="1">
      <alignment horizontal="center" vertical="center" wrapText="1"/>
    </xf>
    <xf numFmtId="0" fontId="65" fillId="0" borderId="18" xfId="8" applyFont="1" applyBorder="1" applyAlignment="1">
      <alignment horizontal="center" vertical="center" wrapText="1"/>
    </xf>
    <xf numFmtId="0" fontId="65" fillId="0" borderId="22" xfId="8" applyFont="1" applyBorder="1" applyAlignment="1">
      <alignment horizontal="center" vertical="center" wrapText="1"/>
    </xf>
    <xf numFmtId="0" fontId="65" fillId="0" borderId="14" xfId="8" applyFont="1" applyBorder="1" applyAlignment="1">
      <alignment horizontal="center" vertical="center" wrapText="1"/>
    </xf>
    <xf numFmtId="0" fontId="65" fillId="0" borderId="19" xfId="8" applyFont="1" applyBorder="1" applyAlignment="1">
      <alignment horizontal="center" vertical="center" wrapText="1"/>
    </xf>
    <xf numFmtId="0" fontId="62" fillId="0" borderId="0" xfId="8" applyFont="1" applyAlignment="1">
      <alignment horizontal="left" wrapText="1"/>
    </xf>
    <xf numFmtId="0" fontId="1" fillId="0" borderId="0" xfId="8" applyFill="1" applyAlignment="1">
      <alignment horizontal="center"/>
    </xf>
    <xf numFmtId="0" fontId="62" fillId="0" borderId="0" xfId="8" applyFont="1" applyFill="1" applyAlignment="1">
      <alignment horizontal="center"/>
    </xf>
    <xf numFmtId="0" fontId="75" fillId="0" borderId="8" xfId="8" applyFont="1" applyBorder="1" applyAlignment="1">
      <alignment horizontal="center" vertical="center"/>
    </xf>
    <xf numFmtId="0" fontId="75" fillId="0" borderId="8" xfId="8" applyFont="1" applyFill="1" applyBorder="1" applyAlignment="1">
      <alignment horizontal="center" vertical="center" wrapText="1"/>
    </xf>
    <xf numFmtId="0" fontId="76" fillId="0" borderId="5" xfId="8" applyFont="1" applyBorder="1" applyAlignment="1">
      <alignment horizontal="center" vertical="center"/>
    </xf>
    <xf numFmtId="0" fontId="76" fillId="0" borderId="7" xfId="8" applyFont="1" applyBorder="1" applyAlignment="1">
      <alignment horizontal="center" vertical="center"/>
    </xf>
    <xf numFmtId="0" fontId="76" fillId="0" borderId="16" xfId="8" applyFont="1" applyBorder="1" applyAlignment="1">
      <alignment horizontal="center" vertical="center"/>
    </xf>
    <xf numFmtId="0" fontId="75" fillId="0" borderId="9" xfId="8" applyFont="1" applyBorder="1" applyAlignment="1">
      <alignment horizontal="center" vertical="center"/>
    </xf>
    <xf numFmtId="0" fontId="75" fillId="0" borderId="9" xfId="8" applyFont="1" applyFill="1" applyBorder="1" applyAlignment="1">
      <alignment horizontal="center" vertical="center" wrapText="1"/>
    </xf>
    <xf numFmtId="0" fontId="75" fillId="0" borderId="13" xfId="8" applyFont="1" applyBorder="1" applyAlignment="1">
      <alignment horizontal="center" vertical="center"/>
    </xf>
    <xf numFmtId="0" fontId="75" fillId="0" borderId="13" xfId="8" applyFont="1" applyFill="1" applyBorder="1" applyAlignment="1">
      <alignment horizontal="center" vertical="center" wrapText="1"/>
    </xf>
    <xf numFmtId="0" fontId="78" fillId="0" borderId="6" xfId="8" applyFont="1" applyBorder="1" applyAlignment="1">
      <alignment horizontal="center" vertical="center"/>
    </xf>
    <xf numFmtId="0" fontId="78" fillId="0" borderId="20" xfId="8" applyFont="1" applyBorder="1" applyAlignment="1">
      <alignment horizontal="center" vertical="center"/>
    </xf>
    <xf numFmtId="0" fontId="78" fillId="0" borderId="21" xfId="8" applyFont="1" applyBorder="1" applyAlignment="1">
      <alignment horizontal="center" vertical="center"/>
    </xf>
    <xf numFmtId="0" fontId="69" fillId="7" borderId="0" xfId="8" applyFont="1" applyFill="1" applyAlignment="1">
      <alignment horizontal="center" vertical="center"/>
    </xf>
    <xf numFmtId="0" fontId="70" fillId="0" borderId="6" xfId="5" applyFont="1" applyBorder="1" applyAlignment="1">
      <alignment horizontal="center" vertical="center" wrapText="1"/>
    </xf>
    <xf numFmtId="0" fontId="70" fillId="0" borderId="21" xfId="5" applyFont="1" applyBorder="1" applyAlignment="1">
      <alignment horizontal="center" vertical="center" wrapText="1"/>
    </xf>
    <xf numFmtId="0" fontId="70" fillId="0" borderId="4" xfId="5" applyFont="1" applyFill="1" applyBorder="1" applyAlignment="1">
      <alignment horizontal="center" vertical="center" wrapText="1"/>
    </xf>
    <xf numFmtId="0" fontId="74" fillId="0" borderId="4" xfId="8" applyFont="1" applyBorder="1" applyAlignment="1">
      <alignment horizontal="center" vertical="center"/>
    </xf>
    <xf numFmtId="0" fontId="37" fillId="0" borderId="30" xfId="2" applyFont="1" applyBorder="1" applyAlignment="1">
      <alignment horizontal="right" vertical="center" wrapText="1"/>
    </xf>
    <xf numFmtId="0" fontId="37" fillId="0" borderId="10" xfId="2" applyFont="1" applyBorder="1" applyAlignment="1">
      <alignment horizontal="right" vertical="center" wrapText="1"/>
    </xf>
    <xf numFmtId="0" fontId="37" fillId="6" borderId="2" xfId="2" applyFont="1" applyFill="1" applyBorder="1" applyAlignment="1">
      <alignment horizontal="left" vertical="center" wrapText="1"/>
    </xf>
    <xf numFmtId="0" fontId="4" fillId="3" borderId="0" xfId="7" applyFill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0" xfId="0" applyFont="1" applyBorder="1" applyAlignment="1">
      <alignment horizontal="left" vertical="center" wrapText="1"/>
    </xf>
    <xf numFmtId="0" fontId="14" fillId="0" borderId="4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26" fillId="0" borderId="2" xfId="0" applyFont="1" applyBorder="1" applyAlignment="1">
      <alignment horizontal="center" vertical="center"/>
    </xf>
    <xf numFmtId="0" fontId="1" fillId="0" borderId="0" xfId="8" applyAlignment="1">
      <alignment horizontal="left" vertical="top" wrapText="1"/>
    </xf>
    <xf numFmtId="0" fontId="79" fillId="0" borderId="0" xfId="8" applyFont="1" applyAlignment="1">
      <alignment horizontal="center"/>
    </xf>
    <xf numFmtId="0" fontId="22" fillId="0" borderId="0" xfId="8" applyFont="1" applyAlignment="1">
      <alignment horizontal="right"/>
    </xf>
    <xf numFmtId="0" fontId="1" fillId="0" borderId="0" xfId="8" applyAlignment="1">
      <alignment horizontal="left" wrapText="1"/>
    </xf>
    <xf numFmtId="0" fontId="22" fillId="0" borderId="0" xfId="8" applyFont="1" applyAlignment="1">
      <alignment horizontal="center" wrapText="1"/>
    </xf>
    <xf numFmtId="0" fontId="22" fillId="0" borderId="0" xfId="8" applyFont="1" applyAlignment="1">
      <alignment horizontal="left" vertical="center" wrapText="1"/>
    </xf>
    <xf numFmtId="0" fontId="1" fillId="0" borderId="0" xfId="8" applyAlignment="1">
      <alignment horizontal="center" vertical="center" wrapText="1"/>
    </xf>
    <xf numFmtId="0" fontId="22" fillId="0" borderId="0" xfId="8" applyFont="1" applyAlignment="1">
      <alignment horizontal="center" vertical="center" wrapText="1"/>
    </xf>
  </cellXfs>
  <cellStyles count="10">
    <cellStyle name="Excel Built-in Normal" xfId="4"/>
    <cellStyle name="Excel Built-in Normal 2" xfId="3"/>
    <cellStyle name="Normál" xfId="0" builtinId="0"/>
    <cellStyle name="Normál 2" xfId="1"/>
    <cellStyle name="Normál 2 2" xfId="5"/>
    <cellStyle name="Normál 2 3" xfId="6"/>
    <cellStyle name="Normál 2 4" xfId="9"/>
    <cellStyle name="Normál 3" xfId="2"/>
    <cellStyle name="Normál 4" xfId="7"/>
    <cellStyle name="Normál 5" xfId="8"/>
  </cellStyles>
  <dxfs count="2">
    <dxf>
      <fill>
        <patternFill patternType="none">
          <bgColor auto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K9" sqref="K9"/>
    </sheetView>
  </sheetViews>
  <sheetFormatPr defaultRowHeight="15"/>
  <cols>
    <col min="3" max="3" width="13" bestFit="1" customWidth="1"/>
    <col min="10" max="10" width="12.7109375" bestFit="1" customWidth="1"/>
  </cols>
  <sheetData>
    <row r="1" spans="1:10" ht="15.75">
      <c r="A1" s="318" t="s">
        <v>704</v>
      </c>
      <c r="B1" s="319"/>
      <c r="C1" s="319"/>
      <c r="D1" s="319"/>
      <c r="E1" s="319"/>
      <c r="F1" s="319"/>
      <c r="G1" s="319"/>
      <c r="H1" s="319"/>
      <c r="I1" s="319"/>
      <c r="J1" s="320"/>
    </row>
    <row r="2" spans="1:10" ht="15.75">
      <c r="A2" s="314" t="s">
        <v>22</v>
      </c>
      <c r="B2" s="315"/>
      <c r="C2" s="96" t="s">
        <v>524</v>
      </c>
      <c r="D2" s="69"/>
      <c r="E2" s="69"/>
      <c r="F2" s="69"/>
      <c r="G2" s="69"/>
      <c r="H2" s="64"/>
      <c r="I2" s="65" t="s">
        <v>558</v>
      </c>
      <c r="J2" s="97" t="s">
        <v>703</v>
      </c>
    </row>
    <row r="3" spans="1:10" ht="15.75">
      <c r="A3" s="314" t="s">
        <v>519</v>
      </c>
      <c r="B3" s="315"/>
      <c r="C3" s="61" t="s">
        <v>305</v>
      </c>
      <c r="D3" s="70"/>
      <c r="E3" s="70"/>
      <c r="F3" s="70"/>
      <c r="G3" s="70"/>
      <c r="H3" s="64"/>
      <c r="I3" s="65" t="s">
        <v>520</v>
      </c>
      <c r="J3" s="98" t="s">
        <v>43</v>
      </c>
    </row>
    <row r="4" spans="1:10" ht="48" customHeight="1">
      <c r="A4" s="314" t="s">
        <v>0</v>
      </c>
      <c r="B4" s="315"/>
      <c r="C4" s="321" t="str">
        <f>IF($C$3&amp;$J$3="","",IFERROR(INDEX(Segéd1!$A$1:$N$83,MATCH($C$3&amp;$J$3,Segéd1!$B$2:$B$83,0)+1,7),"nincs ilyen telephely"))</f>
        <v>Zamárdi Fekete István Általános Iskola és Alapfokú Művészeti Iskola</v>
      </c>
      <c r="D4" s="321"/>
      <c r="E4" s="321"/>
      <c r="F4" s="321"/>
      <c r="G4" s="321"/>
      <c r="H4" s="321"/>
      <c r="I4" s="321"/>
      <c r="J4" s="322"/>
    </row>
    <row r="5" spans="1:10" ht="15.75">
      <c r="A5" s="314" t="s">
        <v>518</v>
      </c>
      <c r="B5" s="315"/>
      <c r="C5" s="321" t="str">
        <f>IF($C$3&amp;$J$3="","",IFERROR(INDEX(Segéd1!$A$1:$N$83,MATCH($C$3&amp;$J$3,Segéd1!$B$2:$B$83,0)+1,8),"nincs ilyen telephely"))</f>
        <v>8621 Zamárdi, Fő utca 115.</v>
      </c>
      <c r="D5" s="321"/>
      <c r="E5" s="321"/>
      <c r="F5" s="321"/>
      <c r="G5" s="321"/>
      <c r="H5" s="321"/>
      <c r="I5" s="321"/>
      <c r="J5" s="322"/>
    </row>
    <row r="6" spans="1:10" ht="15.75">
      <c r="A6" s="99"/>
      <c r="B6" s="71"/>
      <c r="C6" s="66"/>
      <c r="D6" s="62"/>
      <c r="E6" s="62"/>
      <c r="F6" s="62"/>
      <c r="G6" s="62"/>
      <c r="H6" s="64"/>
      <c r="I6" s="63"/>
      <c r="J6" s="100"/>
    </row>
    <row r="7" spans="1:10" ht="15.75">
      <c r="A7" s="314" t="s">
        <v>705</v>
      </c>
      <c r="B7" s="315"/>
      <c r="C7" s="315"/>
      <c r="D7" s="315"/>
      <c r="E7" s="315"/>
      <c r="F7" s="315"/>
      <c r="G7" s="315"/>
      <c r="H7" s="315"/>
      <c r="I7" s="315"/>
      <c r="J7" s="131">
        <f>altisk_gimn!K188+kollegium!D190</f>
        <v>15.136363636363637</v>
      </c>
    </row>
    <row r="8" spans="1:10" ht="15.75">
      <c r="A8" s="314" t="s">
        <v>706</v>
      </c>
      <c r="B8" s="315"/>
      <c r="C8" s="315"/>
      <c r="D8" s="315"/>
      <c r="E8" s="315"/>
      <c r="F8" s="315"/>
      <c r="G8" s="315"/>
      <c r="H8" s="315"/>
      <c r="I8" s="315"/>
      <c r="J8" s="101">
        <v>43344</v>
      </c>
    </row>
    <row r="9" spans="1:10" ht="15.75">
      <c r="A9" s="314" t="s">
        <v>725</v>
      </c>
      <c r="B9" s="315"/>
      <c r="C9" s="315"/>
      <c r="D9" s="315"/>
      <c r="E9" s="315"/>
      <c r="F9" s="315"/>
      <c r="G9" s="315"/>
      <c r="H9" s="315"/>
      <c r="I9" s="315"/>
      <c r="J9" s="101">
        <v>42979</v>
      </c>
    </row>
    <row r="10" spans="1:10" ht="16.5" thickBot="1">
      <c r="A10" s="316" t="s">
        <v>707</v>
      </c>
      <c r="B10" s="317"/>
      <c r="C10" s="317"/>
      <c r="D10" s="317"/>
      <c r="E10" s="317"/>
      <c r="F10" s="317"/>
      <c r="G10" s="317"/>
      <c r="H10" s="317"/>
      <c r="I10" s="317"/>
      <c r="J10" s="102">
        <v>173</v>
      </c>
    </row>
  </sheetData>
  <mergeCells count="11">
    <mergeCell ref="A7:I7"/>
    <mergeCell ref="A8:I8"/>
    <mergeCell ref="A10:I10"/>
    <mergeCell ref="A1:J1"/>
    <mergeCell ref="A2:B2"/>
    <mergeCell ref="A3:B3"/>
    <mergeCell ref="A4:B4"/>
    <mergeCell ref="C4:J4"/>
    <mergeCell ref="A5:B5"/>
    <mergeCell ref="C5:J5"/>
    <mergeCell ref="A9:I9"/>
  </mergeCells>
  <dataValidations count="6">
    <dataValidation operator="greaterThanOrEqual" allowBlank="1" showInputMessage="1" showErrorMessage="1" errorTitle="Hibás érték" error="Pozitív számot kell beirni!" prompt="Automatikusan tölti a táblázat a kitöltött tantárgyfelosztás alapján." sqref="J7"/>
    <dataValidation type="whole" operator="greaterThan" allowBlank="1" showInputMessage="1" showErrorMessage="1" errorTitle="Hibás érték" error="Pozitív egész számot kell megadni!" sqref="C6">
      <formula1>0</formula1>
    </dataValidation>
    <dataValidation type="list" allowBlank="1" showInputMessage="1" showErrorMessage="1" errorTitle="Hibás érték" error="A legördülő listából válasszon értéket!" sqref="J2">
      <formula1>"I.,II."</formula1>
    </dataValidation>
    <dataValidation allowBlank="1" showInputMessage="1" errorTitle="Hibás érték" error="A legördülő listából válasszon értéket!" sqref="D2:G3"/>
    <dataValidation type="whole" operator="greaterThan" allowBlank="1" showInputMessage="1" showErrorMessage="1" sqref="D6:G6">
      <formula1>0</formula1>
    </dataValidation>
    <dataValidation allowBlank="1" showInputMessage="1" showErrorMessage="1" prompt="A megadott értékek alapján automatikusan tölti a táblázat." sqref="C4:J5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Hibás érték" error="A legördülő listából válasszon értéket!">
          <x14:formula1>
            <xm:f>Segéd2!$C$2:$C$15</xm:f>
          </x14:formula1>
          <xm:sqref>J3</xm:sqref>
        </x14:dataValidation>
        <x14:dataValidation type="list" allowBlank="1" showInputMessage="1" showErrorMessage="1" errorTitle="Hibás érték" error="A legördülő listából válasszon értéket!">
          <x14:formula1>
            <xm:f>Segéd2!$A$2:$A$47</xm:f>
          </x14:formula1>
          <xm:sqref>C3</xm:sqref>
        </x14:dataValidation>
        <x14:dataValidation type="list" allowBlank="1" showInputMessage="1" showErrorMessage="1" errorTitle="Hibás érték" error="A legördülő listából válasszon értéket!">
          <x14:formula1>
            <xm:f>Segéd2!$E$2:$E$36</xm:f>
          </x14:formula1>
          <xm:sqref>C2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workbookViewId="0">
      <selection activeCell="D5" sqref="D5"/>
    </sheetView>
  </sheetViews>
  <sheetFormatPr defaultColWidth="9.140625" defaultRowHeight="15"/>
  <cols>
    <col min="1" max="1" width="19.28515625" style="118" customWidth="1"/>
    <col min="2" max="2" width="26.28515625" style="118" customWidth="1"/>
    <col min="3" max="3" width="17.7109375" style="118" customWidth="1"/>
    <col min="4" max="4" width="15.42578125" style="118" customWidth="1"/>
    <col min="5" max="7" width="9.140625" style="118"/>
    <col min="8" max="8" width="17" style="118" customWidth="1"/>
    <col min="9" max="16384" width="9.140625" style="118"/>
  </cols>
  <sheetData>
    <row r="1" spans="1:11" ht="30" customHeight="1">
      <c r="A1" s="155" t="s">
        <v>0</v>
      </c>
      <c r="B1" s="544" t="str">
        <f>alapadatok!C4</f>
        <v>Zamárdi Fekete István Általános Iskola és Alapfokú Művészeti Iskola</v>
      </c>
      <c r="C1" s="544"/>
      <c r="D1" s="544"/>
      <c r="E1" s="544"/>
      <c r="F1" s="544"/>
      <c r="G1" s="544"/>
      <c r="H1" s="544"/>
      <c r="I1" s="544"/>
    </row>
    <row r="2" spans="1:11">
      <c r="A2" s="155" t="s">
        <v>875</v>
      </c>
      <c r="B2" s="153" t="str">
        <f>alapadatok!C3</f>
        <v>034107</v>
      </c>
      <c r="C2" s="154"/>
      <c r="D2" s="154"/>
      <c r="E2" s="154"/>
      <c r="F2" s="154"/>
      <c r="G2" s="154"/>
      <c r="H2" s="154"/>
      <c r="I2" s="154"/>
    </row>
    <row r="3" spans="1:11" ht="15.75" thickBot="1"/>
    <row r="4" spans="1:11" ht="45.75" thickBot="1">
      <c r="A4" s="119" t="s">
        <v>778</v>
      </c>
      <c r="B4" s="119" t="s">
        <v>779</v>
      </c>
      <c r="C4" s="119" t="s">
        <v>780</v>
      </c>
      <c r="D4" s="119" t="s">
        <v>781</v>
      </c>
      <c r="E4" s="119" t="s">
        <v>782</v>
      </c>
      <c r="F4" s="119" t="s">
        <v>783</v>
      </c>
      <c r="G4" s="119" t="s">
        <v>782</v>
      </c>
      <c r="H4" s="120" t="s">
        <v>784</v>
      </c>
      <c r="I4" s="119"/>
      <c r="J4" s="121"/>
      <c r="K4" s="121"/>
    </row>
    <row r="5" spans="1:11">
      <c r="A5" s="122" t="s">
        <v>785</v>
      </c>
      <c r="B5" s="123" t="s">
        <v>786</v>
      </c>
      <c r="C5" s="123" t="s">
        <v>787</v>
      </c>
      <c r="D5" s="123">
        <v>0</v>
      </c>
      <c r="E5" s="123">
        <v>0</v>
      </c>
      <c r="F5" s="123">
        <v>0</v>
      </c>
      <c r="G5" s="123">
        <v>0</v>
      </c>
      <c r="H5" s="123">
        <v>0</v>
      </c>
      <c r="I5" s="123"/>
    </row>
    <row r="6" spans="1:11">
      <c r="A6" s="124" t="s">
        <v>788</v>
      </c>
      <c r="B6" s="124" t="s">
        <v>789</v>
      </c>
      <c r="C6" s="124" t="s">
        <v>790</v>
      </c>
      <c r="D6" s="124">
        <v>0</v>
      </c>
      <c r="E6" s="124">
        <v>0</v>
      </c>
      <c r="F6" s="124">
        <v>0</v>
      </c>
      <c r="G6" s="124">
        <v>0</v>
      </c>
      <c r="H6" s="124"/>
      <c r="I6" s="124"/>
    </row>
    <row r="7" spans="1:11">
      <c r="A7" s="124"/>
      <c r="B7" s="124" t="s">
        <v>791</v>
      </c>
      <c r="C7" s="124" t="s">
        <v>792</v>
      </c>
      <c r="D7" s="124">
        <v>0</v>
      </c>
      <c r="E7" s="124">
        <v>0</v>
      </c>
      <c r="F7" s="124">
        <v>0</v>
      </c>
      <c r="G7" s="124">
        <v>0</v>
      </c>
      <c r="H7" s="124"/>
      <c r="I7" s="124"/>
    </row>
    <row r="8" spans="1:11" ht="15.75" thickBot="1">
      <c r="A8" s="125"/>
      <c r="B8" s="125" t="s">
        <v>793</v>
      </c>
      <c r="C8" s="125" t="s">
        <v>794</v>
      </c>
      <c r="D8" s="125">
        <v>0</v>
      </c>
      <c r="E8" s="125">
        <v>0</v>
      </c>
      <c r="F8" s="125">
        <v>0</v>
      </c>
      <c r="G8" s="125">
        <v>0</v>
      </c>
      <c r="H8" s="125"/>
      <c r="I8" s="125"/>
    </row>
    <row r="9" spans="1:11">
      <c r="A9" s="122" t="s">
        <v>795</v>
      </c>
      <c r="B9" s="122" t="s">
        <v>796</v>
      </c>
      <c r="C9" s="122" t="s">
        <v>797</v>
      </c>
      <c r="D9" s="122">
        <v>0</v>
      </c>
      <c r="E9" s="122">
        <v>0</v>
      </c>
      <c r="F9" s="122">
        <v>0</v>
      </c>
      <c r="G9" s="122">
        <v>0</v>
      </c>
      <c r="H9" s="122">
        <v>0</v>
      </c>
      <c r="I9" s="122"/>
    </row>
    <row r="10" spans="1:11">
      <c r="A10" s="124" t="s">
        <v>798</v>
      </c>
      <c r="B10" s="124" t="s">
        <v>799</v>
      </c>
      <c r="C10" s="124" t="s">
        <v>800</v>
      </c>
      <c r="D10" s="124">
        <v>0</v>
      </c>
      <c r="E10" s="124">
        <v>0</v>
      </c>
      <c r="F10" s="124">
        <v>0</v>
      </c>
      <c r="G10" s="124">
        <v>0</v>
      </c>
      <c r="H10" s="124"/>
      <c r="I10" s="124"/>
    </row>
    <row r="11" spans="1:11">
      <c r="A11" s="124"/>
      <c r="B11" s="124" t="s">
        <v>791</v>
      </c>
      <c r="C11" s="124" t="s">
        <v>801</v>
      </c>
      <c r="D11" s="124">
        <v>0</v>
      </c>
      <c r="E11" s="124">
        <v>0</v>
      </c>
      <c r="F11" s="124">
        <v>0</v>
      </c>
      <c r="G11" s="124">
        <v>0</v>
      </c>
      <c r="H11" s="124"/>
      <c r="I11" s="124"/>
    </row>
    <row r="12" spans="1:11" ht="15.75" thickBot="1">
      <c r="A12" s="125"/>
      <c r="B12" s="125" t="s">
        <v>793</v>
      </c>
      <c r="C12" s="125" t="s">
        <v>802</v>
      </c>
      <c r="D12" s="125">
        <v>0</v>
      </c>
      <c r="E12" s="125">
        <v>0</v>
      </c>
      <c r="F12" s="125">
        <v>0</v>
      </c>
      <c r="G12" s="125">
        <v>0</v>
      </c>
      <c r="H12" s="125"/>
      <c r="I12" s="125"/>
    </row>
    <row r="13" spans="1:11">
      <c r="A13" s="122" t="s">
        <v>803</v>
      </c>
      <c r="B13" s="122" t="s">
        <v>796</v>
      </c>
      <c r="C13" s="122" t="s">
        <v>804</v>
      </c>
      <c r="D13" s="122">
        <v>0</v>
      </c>
      <c r="E13" s="122">
        <v>0</v>
      </c>
      <c r="F13" s="122">
        <v>0</v>
      </c>
      <c r="G13" s="122">
        <v>0</v>
      </c>
      <c r="H13" s="122">
        <v>0</v>
      </c>
      <c r="I13" s="122"/>
    </row>
    <row r="14" spans="1:11">
      <c r="A14" s="124" t="s">
        <v>798</v>
      </c>
      <c r="B14" s="124" t="s">
        <v>805</v>
      </c>
      <c r="C14" s="124" t="s">
        <v>806</v>
      </c>
      <c r="D14" s="124">
        <v>0</v>
      </c>
      <c r="E14" s="124">
        <v>0</v>
      </c>
      <c r="F14" s="124">
        <v>0</v>
      </c>
      <c r="G14" s="124">
        <v>0</v>
      </c>
      <c r="H14" s="124"/>
      <c r="I14" s="124"/>
    </row>
    <row r="15" spans="1:11">
      <c r="A15" s="124"/>
      <c r="B15" s="124" t="s">
        <v>807</v>
      </c>
      <c r="C15" s="124" t="s">
        <v>808</v>
      </c>
      <c r="D15" s="124">
        <v>0</v>
      </c>
      <c r="E15" s="124">
        <v>0</v>
      </c>
      <c r="F15" s="124">
        <v>0</v>
      </c>
      <c r="G15" s="124">
        <v>0</v>
      </c>
      <c r="H15" s="124"/>
      <c r="I15" s="124"/>
    </row>
    <row r="16" spans="1:11">
      <c r="A16" s="124"/>
      <c r="B16" s="124" t="s">
        <v>743</v>
      </c>
      <c r="C16" s="124" t="s">
        <v>809</v>
      </c>
      <c r="D16" s="124">
        <v>0</v>
      </c>
      <c r="E16" s="124">
        <v>0</v>
      </c>
      <c r="F16" s="124">
        <v>0</v>
      </c>
      <c r="G16" s="124">
        <v>0</v>
      </c>
      <c r="H16" s="124"/>
      <c r="I16" s="124"/>
    </row>
    <row r="17" spans="1:9" ht="15.75" thickBot="1">
      <c r="A17" s="126"/>
      <c r="B17" s="126" t="s">
        <v>793</v>
      </c>
      <c r="C17" s="126" t="s">
        <v>810</v>
      </c>
      <c r="D17" s="126">
        <v>0</v>
      </c>
      <c r="E17" s="126">
        <v>0</v>
      </c>
      <c r="F17" s="126">
        <v>0</v>
      </c>
      <c r="G17" s="126">
        <v>0</v>
      </c>
      <c r="H17" s="126"/>
      <c r="I17" s="126"/>
    </row>
    <row r="18" spans="1:9" ht="15.75" thickTop="1">
      <c r="A18" s="127" t="s">
        <v>811</v>
      </c>
      <c r="B18" s="127" t="s">
        <v>796</v>
      </c>
      <c r="C18" s="127" t="s">
        <v>812</v>
      </c>
      <c r="D18" s="127">
        <v>0</v>
      </c>
      <c r="E18" s="127">
        <v>0</v>
      </c>
      <c r="F18" s="127">
        <v>0</v>
      </c>
      <c r="G18" s="127">
        <v>0</v>
      </c>
      <c r="H18" s="127">
        <v>0</v>
      </c>
      <c r="I18" s="127"/>
    </row>
    <row r="19" spans="1:9">
      <c r="A19" s="124" t="s">
        <v>813</v>
      </c>
      <c r="B19" s="124" t="s">
        <v>805</v>
      </c>
      <c r="C19" s="124" t="s">
        <v>814</v>
      </c>
      <c r="D19" s="124">
        <v>0</v>
      </c>
      <c r="E19" s="124">
        <v>0</v>
      </c>
      <c r="F19" s="124">
        <v>0</v>
      </c>
      <c r="G19" s="124">
        <v>0</v>
      </c>
      <c r="H19" s="124"/>
      <c r="I19" s="124"/>
    </row>
    <row r="20" spans="1:9">
      <c r="A20" s="124"/>
      <c r="B20" s="124" t="s">
        <v>807</v>
      </c>
      <c r="C20" s="124" t="s">
        <v>815</v>
      </c>
      <c r="D20" s="124">
        <v>0</v>
      </c>
      <c r="E20" s="124">
        <v>0</v>
      </c>
      <c r="F20" s="124">
        <v>0</v>
      </c>
      <c r="G20" s="124">
        <v>0</v>
      </c>
      <c r="H20" s="124"/>
      <c r="I20" s="124"/>
    </row>
    <row r="21" spans="1:9">
      <c r="A21" s="124"/>
      <c r="B21" s="124" t="s">
        <v>743</v>
      </c>
      <c r="C21" s="124" t="s">
        <v>816</v>
      </c>
      <c r="D21" s="124">
        <v>0</v>
      </c>
      <c r="E21" s="124">
        <v>0</v>
      </c>
      <c r="F21" s="124">
        <v>0</v>
      </c>
      <c r="G21" s="124">
        <v>0</v>
      </c>
      <c r="H21" s="124"/>
      <c r="I21" s="124"/>
    </row>
    <row r="22" spans="1:9" ht="15.75" thickBot="1">
      <c r="A22" s="125"/>
      <c r="B22" s="125" t="s">
        <v>793</v>
      </c>
      <c r="C22" s="125" t="s">
        <v>817</v>
      </c>
      <c r="D22" s="125">
        <v>0</v>
      </c>
      <c r="E22" s="125">
        <v>0</v>
      </c>
      <c r="F22" s="125">
        <v>0</v>
      </c>
      <c r="G22" s="125">
        <v>0</v>
      </c>
      <c r="H22" s="125"/>
      <c r="I22" s="125"/>
    </row>
    <row r="23" spans="1:9">
      <c r="A23" s="122" t="s">
        <v>818</v>
      </c>
      <c r="B23" s="122" t="s">
        <v>796</v>
      </c>
      <c r="C23" s="122" t="s">
        <v>819</v>
      </c>
      <c r="D23" s="122">
        <v>0</v>
      </c>
      <c r="E23" s="122">
        <v>0</v>
      </c>
      <c r="F23" s="122">
        <v>0</v>
      </c>
      <c r="G23" s="122">
        <v>0</v>
      </c>
      <c r="H23" s="122">
        <v>0</v>
      </c>
      <c r="I23" s="122"/>
    </row>
    <row r="24" spans="1:9">
      <c r="A24" s="124" t="s">
        <v>820</v>
      </c>
      <c r="B24" s="124" t="s">
        <v>805</v>
      </c>
      <c r="C24" s="124" t="s">
        <v>821</v>
      </c>
      <c r="D24" s="124">
        <v>0</v>
      </c>
      <c r="E24" s="124">
        <v>0</v>
      </c>
      <c r="F24" s="124">
        <v>0</v>
      </c>
      <c r="G24" s="124">
        <v>0</v>
      </c>
      <c r="H24" s="124"/>
      <c r="I24" s="124"/>
    </row>
    <row r="25" spans="1:9">
      <c r="A25" s="124"/>
      <c r="B25" s="124" t="s">
        <v>807</v>
      </c>
      <c r="C25" s="124" t="s">
        <v>822</v>
      </c>
      <c r="D25" s="124">
        <v>0</v>
      </c>
      <c r="E25" s="124">
        <v>0</v>
      </c>
      <c r="F25" s="124">
        <v>0</v>
      </c>
      <c r="G25" s="124">
        <v>0</v>
      </c>
      <c r="H25" s="124"/>
      <c r="I25" s="124"/>
    </row>
    <row r="26" spans="1:9">
      <c r="A26" s="124"/>
      <c r="B26" s="124" t="s">
        <v>743</v>
      </c>
      <c r="C26" s="124" t="s">
        <v>823</v>
      </c>
      <c r="D26" s="124">
        <v>0</v>
      </c>
      <c r="E26" s="124">
        <v>0</v>
      </c>
      <c r="F26" s="124">
        <v>0</v>
      </c>
      <c r="G26" s="124">
        <v>0</v>
      </c>
      <c r="H26" s="124"/>
      <c r="I26" s="124"/>
    </row>
    <row r="27" spans="1:9" ht="15.75" thickBot="1">
      <c r="A27" s="125"/>
      <c r="B27" s="125" t="s">
        <v>793</v>
      </c>
      <c r="C27" s="125" t="s">
        <v>824</v>
      </c>
      <c r="D27" s="125">
        <v>0</v>
      </c>
      <c r="E27" s="125">
        <v>0</v>
      </c>
      <c r="F27" s="125">
        <v>0</v>
      </c>
      <c r="G27" s="125">
        <v>0</v>
      </c>
      <c r="H27" s="125"/>
      <c r="I27" s="125"/>
    </row>
    <row r="28" spans="1:9">
      <c r="A28" s="122" t="s">
        <v>825</v>
      </c>
      <c r="B28" s="122" t="s">
        <v>796</v>
      </c>
      <c r="C28" s="122" t="s">
        <v>826</v>
      </c>
      <c r="D28" s="122">
        <v>0</v>
      </c>
      <c r="E28" s="122">
        <v>0</v>
      </c>
      <c r="F28" s="122">
        <v>0</v>
      </c>
      <c r="G28" s="122">
        <v>0</v>
      </c>
      <c r="H28" s="122">
        <v>0</v>
      </c>
      <c r="I28" s="122"/>
    </row>
    <row r="29" spans="1:9">
      <c r="A29" s="124" t="s">
        <v>827</v>
      </c>
      <c r="B29" s="124" t="s">
        <v>805</v>
      </c>
      <c r="C29" s="124" t="s">
        <v>828</v>
      </c>
      <c r="D29" s="124">
        <v>0</v>
      </c>
      <c r="E29" s="124">
        <v>0</v>
      </c>
      <c r="F29" s="124">
        <v>0</v>
      </c>
      <c r="G29" s="124">
        <v>0</v>
      </c>
      <c r="H29" s="124"/>
      <c r="I29" s="124"/>
    </row>
    <row r="30" spans="1:9">
      <c r="A30" s="124"/>
      <c r="B30" s="124" t="s">
        <v>807</v>
      </c>
      <c r="C30" s="124" t="s">
        <v>829</v>
      </c>
      <c r="D30" s="124">
        <v>0</v>
      </c>
      <c r="E30" s="124">
        <v>0</v>
      </c>
      <c r="F30" s="124">
        <v>0</v>
      </c>
      <c r="G30" s="124">
        <v>0</v>
      </c>
      <c r="H30" s="124"/>
      <c r="I30" s="124"/>
    </row>
    <row r="31" spans="1:9">
      <c r="A31" s="124"/>
      <c r="B31" s="124" t="s">
        <v>743</v>
      </c>
      <c r="C31" s="124" t="s">
        <v>830</v>
      </c>
      <c r="D31" s="124">
        <v>0</v>
      </c>
      <c r="E31" s="124">
        <v>0</v>
      </c>
      <c r="F31" s="124">
        <v>0</v>
      </c>
      <c r="G31" s="124">
        <v>0</v>
      </c>
      <c r="H31" s="124"/>
      <c r="I31" s="124"/>
    </row>
    <row r="32" spans="1:9" ht="15.75" thickBot="1">
      <c r="A32" s="125"/>
      <c r="B32" s="125" t="s">
        <v>793</v>
      </c>
      <c r="C32" s="125" t="s">
        <v>831</v>
      </c>
      <c r="D32" s="125">
        <v>0</v>
      </c>
      <c r="E32" s="125">
        <v>0</v>
      </c>
      <c r="F32" s="125">
        <v>0</v>
      </c>
      <c r="G32" s="125">
        <v>0</v>
      </c>
      <c r="H32" s="125"/>
      <c r="I32" s="125"/>
    </row>
    <row r="33" spans="1:9">
      <c r="A33" s="122" t="s">
        <v>832</v>
      </c>
      <c r="B33" s="122" t="s">
        <v>833</v>
      </c>
      <c r="C33" s="122" t="s">
        <v>834</v>
      </c>
      <c r="D33" s="122">
        <v>0</v>
      </c>
      <c r="E33" s="122">
        <v>0</v>
      </c>
      <c r="F33" s="122">
        <v>0</v>
      </c>
      <c r="G33" s="122">
        <v>0</v>
      </c>
      <c r="H33" s="122">
        <v>0</v>
      </c>
      <c r="I33" s="122"/>
    </row>
    <row r="34" spans="1:9">
      <c r="A34" s="124" t="s">
        <v>813</v>
      </c>
      <c r="B34" s="124" t="s">
        <v>835</v>
      </c>
      <c r="C34" s="124" t="s">
        <v>836</v>
      </c>
      <c r="D34" s="124">
        <v>0</v>
      </c>
      <c r="E34" s="124">
        <v>0</v>
      </c>
      <c r="F34" s="124">
        <v>0</v>
      </c>
      <c r="G34" s="124">
        <v>0</v>
      </c>
      <c r="H34" s="124"/>
      <c r="I34" s="124"/>
    </row>
    <row r="35" spans="1:9">
      <c r="A35" s="124"/>
      <c r="B35" s="124" t="s">
        <v>789</v>
      </c>
      <c r="C35" s="124" t="s">
        <v>837</v>
      </c>
      <c r="D35" s="124">
        <v>0</v>
      </c>
      <c r="E35" s="124">
        <v>0</v>
      </c>
      <c r="F35" s="124">
        <v>0</v>
      </c>
      <c r="G35" s="124">
        <v>0</v>
      </c>
      <c r="H35" s="124"/>
      <c r="I35" s="124"/>
    </row>
    <row r="36" spans="1:9">
      <c r="A36" s="124"/>
      <c r="B36" s="124" t="s">
        <v>742</v>
      </c>
      <c r="C36" s="124" t="s">
        <v>838</v>
      </c>
      <c r="D36" s="124">
        <v>0</v>
      </c>
      <c r="E36" s="124">
        <v>0</v>
      </c>
      <c r="F36" s="124">
        <v>0</v>
      </c>
      <c r="G36" s="124">
        <v>0</v>
      </c>
      <c r="H36" s="124"/>
      <c r="I36" s="124"/>
    </row>
    <row r="37" spans="1:9">
      <c r="A37" s="124"/>
      <c r="B37" s="124" t="s">
        <v>743</v>
      </c>
      <c r="C37" s="124" t="s">
        <v>839</v>
      </c>
      <c r="D37" s="124">
        <v>0</v>
      </c>
      <c r="E37" s="124">
        <v>0</v>
      </c>
      <c r="F37" s="124">
        <v>0</v>
      </c>
      <c r="G37" s="124">
        <v>0</v>
      </c>
      <c r="H37" s="124"/>
      <c r="I37" s="124"/>
    </row>
    <row r="38" spans="1:9" ht="15.75" thickBot="1">
      <c r="A38" s="125"/>
      <c r="B38" s="125" t="s">
        <v>793</v>
      </c>
      <c r="C38" s="125" t="s">
        <v>840</v>
      </c>
      <c r="D38" s="125">
        <v>0</v>
      </c>
      <c r="E38" s="125">
        <v>0</v>
      </c>
      <c r="F38" s="125">
        <v>0</v>
      </c>
      <c r="G38" s="125">
        <v>0</v>
      </c>
      <c r="H38" s="125"/>
      <c r="I38" s="125"/>
    </row>
    <row r="39" spans="1:9">
      <c r="A39" s="122" t="s">
        <v>841</v>
      </c>
      <c r="B39" s="122" t="s">
        <v>833</v>
      </c>
      <c r="C39" s="122" t="s">
        <v>842</v>
      </c>
      <c r="D39" s="122">
        <v>0</v>
      </c>
      <c r="E39" s="122">
        <v>0</v>
      </c>
      <c r="F39" s="122">
        <v>0</v>
      </c>
      <c r="G39" s="122">
        <v>0</v>
      </c>
      <c r="H39" s="122">
        <v>0</v>
      </c>
      <c r="I39" s="122"/>
    </row>
    <row r="40" spans="1:9">
      <c r="A40" s="124" t="s">
        <v>843</v>
      </c>
      <c r="B40" s="124" t="s">
        <v>835</v>
      </c>
      <c r="C40" s="124" t="s">
        <v>844</v>
      </c>
      <c r="D40" s="124">
        <v>0</v>
      </c>
      <c r="E40" s="124">
        <v>0</v>
      </c>
      <c r="F40" s="124">
        <v>0</v>
      </c>
      <c r="G40" s="124">
        <v>0</v>
      </c>
      <c r="H40" s="124"/>
      <c r="I40" s="124"/>
    </row>
    <row r="41" spans="1:9">
      <c r="A41" s="124"/>
      <c r="B41" s="124" t="s">
        <v>789</v>
      </c>
      <c r="C41" s="124" t="s">
        <v>845</v>
      </c>
      <c r="D41" s="124">
        <v>0</v>
      </c>
      <c r="E41" s="124">
        <v>0</v>
      </c>
      <c r="F41" s="124">
        <v>0</v>
      </c>
      <c r="G41" s="124">
        <v>0</v>
      </c>
      <c r="H41" s="124"/>
      <c r="I41" s="124"/>
    </row>
    <row r="42" spans="1:9">
      <c r="A42" s="124"/>
      <c r="B42" s="124" t="s">
        <v>742</v>
      </c>
      <c r="C42" s="124" t="s">
        <v>846</v>
      </c>
      <c r="D42" s="124">
        <v>0</v>
      </c>
      <c r="E42" s="124">
        <v>0</v>
      </c>
      <c r="F42" s="124">
        <v>0</v>
      </c>
      <c r="G42" s="124">
        <v>0</v>
      </c>
      <c r="H42" s="124"/>
      <c r="I42" s="124"/>
    </row>
    <row r="43" spans="1:9">
      <c r="A43" s="124"/>
      <c r="B43" s="124" t="s">
        <v>743</v>
      </c>
      <c r="C43" s="124" t="s">
        <v>847</v>
      </c>
      <c r="D43" s="124">
        <v>0</v>
      </c>
      <c r="E43" s="124">
        <v>0</v>
      </c>
      <c r="F43" s="124">
        <v>0</v>
      </c>
      <c r="G43" s="124">
        <v>0</v>
      </c>
      <c r="H43" s="124"/>
      <c r="I43" s="124"/>
    </row>
    <row r="44" spans="1:9" ht="15.75" thickBot="1">
      <c r="A44" s="125"/>
      <c r="B44" s="125" t="s">
        <v>793</v>
      </c>
      <c r="C44" s="125" t="s">
        <v>848</v>
      </c>
      <c r="D44" s="125">
        <v>0</v>
      </c>
      <c r="E44" s="125">
        <v>0</v>
      </c>
      <c r="F44" s="125">
        <v>0</v>
      </c>
      <c r="G44" s="125">
        <v>0</v>
      </c>
      <c r="H44" s="125"/>
      <c r="I44" s="125"/>
    </row>
    <row r="45" spans="1:9">
      <c r="A45" s="122" t="s">
        <v>849</v>
      </c>
      <c r="B45" s="122" t="s">
        <v>786</v>
      </c>
      <c r="C45" s="122" t="s">
        <v>850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I45" s="122"/>
    </row>
    <row r="46" spans="1:9">
      <c r="A46" s="124" t="s">
        <v>851</v>
      </c>
      <c r="B46" s="124" t="s">
        <v>789</v>
      </c>
      <c r="C46" s="124" t="s">
        <v>852</v>
      </c>
      <c r="D46" s="124">
        <v>0</v>
      </c>
      <c r="E46" s="124">
        <v>0</v>
      </c>
      <c r="F46" s="124">
        <v>0</v>
      </c>
      <c r="G46" s="124">
        <v>0</v>
      </c>
      <c r="H46" s="124"/>
      <c r="I46" s="124"/>
    </row>
    <row r="47" spans="1:9">
      <c r="A47" s="124"/>
      <c r="B47" s="124" t="s">
        <v>791</v>
      </c>
      <c r="C47" s="124" t="s">
        <v>853</v>
      </c>
      <c r="D47" s="124">
        <v>0</v>
      </c>
      <c r="E47" s="124">
        <v>0</v>
      </c>
      <c r="F47" s="124">
        <v>0</v>
      </c>
      <c r="G47" s="124">
        <v>0</v>
      </c>
      <c r="H47" s="124"/>
      <c r="I47" s="124"/>
    </row>
    <row r="48" spans="1:9" ht="15.75" thickBot="1">
      <c r="A48" s="128"/>
      <c r="B48" s="128" t="s">
        <v>793</v>
      </c>
      <c r="C48" s="128" t="s">
        <v>854</v>
      </c>
      <c r="D48" s="128">
        <v>0</v>
      </c>
      <c r="E48" s="128">
        <v>0</v>
      </c>
      <c r="F48" s="128">
        <v>0</v>
      </c>
      <c r="G48" s="128">
        <v>0</v>
      </c>
      <c r="H48" s="128"/>
      <c r="I48" s="128"/>
    </row>
    <row r="49" spans="1:9" ht="15.75" thickBot="1">
      <c r="A49" s="129"/>
      <c r="B49" s="129" t="s">
        <v>855</v>
      </c>
      <c r="C49" s="129"/>
      <c r="D49" s="129">
        <f>SUM(D5:D48)</f>
        <v>0</v>
      </c>
      <c r="E49" s="129">
        <f t="shared" ref="E49:H49" si="0">SUM(E5:E48)</f>
        <v>0</v>
      </c>
      <c r="F49" s="129">
        <f t="shared" si="0"/>
        <v>0</v>
      </c>
      <c r="G49" s="129">
        <f t="shared" si="0"/>
        <v>0</v>
      </c>
      <c r="H49" s="129">
        <f t="shared" si="0"/>
        <v>0</v>
      </c>
      <c r="I49" s="129"/>
    </row>
  </sheetData>
  <mergeCells count="1">
    <mergeCell ref="B1:I1"/>
  </mergeCells>
  <printOptions horizontalCentered="1"/>
  <pageMargins left="0.23622047244094491" right="0.23622047244094491" top="0.74803149606299213" bottom="0.74803149606299213" header="0.31496062992125984" footer="0.31496062992125984"/>
  <pageSetup paperSize="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R31"/>
  <sheetViews>
    <sheetView topLeftCell="A25" workbookViewId="0">
      <selection sqref="A1:R31"/>
    </sheetView>
  </sheetViews>
  <sheetFormatPr defaultRowHeight="15"/>
  <cols>
    <col min="1" max="1" width="4.42578125" customWidth="1"/>
  </cols>
  <sheetData>
    <row r="1" spans="1:18" ht="24.95" customHeight="1">
      <c r="A1" s="549" t="s">
        <v>697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</row>
    <row r="2" spans="1:18" s="134" customFormat="1" ht="30" customHeight="1">
      <c r="A2" s="136" t="s">
        <v>11</v>
      </c>
      <c r="B2" s="545" t="s">
        <v>863</v>
      </c>
      <c r="C2" s="545"/>
      <c r="D2" s="545"/>
      <c r="E2" s="545"/>
      <c r="F2" s="545"/>
      <c r="G2" s="545"/>
      <c r="H2" s="545"/>
      <c r="I2" s="545"/>
      <c r="J2" s="545"/>
      <c r="K2" s="545"/>
      <c r="L2" s="545"/>
      <c r="M2" s="545"/>
      <c r="N2" s="545"/>
      <c r="O2" s="545"/>
      <c r="P2" s="545"/>
      <c r="Q2" s="545"/>
      <c r="R2" s="545"/>
    </row>
    <row r="3" spans="1:18" s="134" customFormat="1" ht="30" customHeight="1">
      <c r="A3" s="136" t="s">
        <v>12</v>
      </c>
      <c r="B3" s="545" t="s">
        <v>952</v>
      </c>
      <c r="C3" s="545"/>
      <c r="D3" s="545"/>
      <c r="E3" s="545"/>
      <c r="F3" s="545"/>
      <c r="G3" s="545"/>
      <c r="H3" s="545"/>
      <c r="I3" s="545"/>
      <c r="J3" s="545"/>
      <c r="K3" s="545"/>
      <c r="L3" s="545"/>
      <c r="M3" s="545"/>
      <c r="N3" s="545"/>
      <c r="O3" s="545"/>
      <c r="P3" s="545"/>
      <c r="Q3" s="545"/>
      <c r="R3" s="545"/>
    </row>
    <row r="4" spans="1:18" s="134" customFormat="1" ht="30" customHeight="1">
      <c r="A4" s="136" t="s">
        <v>13</v>
      </c>
      <c r="B4" s="545" t="s">
        <v>857</v>
      </c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  <c r="N4" s="545"/>
      <c r="O4" s="545"/>
      <c r="P4" s="545"/>
      <c r="Q4" s="545"/>
      <c r="R4" s="545"/>
    </row>
    <row r="5" spans="1:18" s="134" customFormat="1" ht="45" customHeight="1">
      <c r="A5" s="136" t="s">
        <v>14</v>
      </c>
      <c r="B5" s="545" t="s">
        <v>953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545"/>
      <c r="P5" s="545"/>
      <c r="Q5" s="545"/>
      <c r="R5" s="545"/>
    </row>
    <row r="6" spans="1:18" s="134" customFormat="1" ht="30" customHeight="1">
      <c r="A6" s="136" t="s">
        <v>15</v>
      </c>
      <c r="B6" s="545" t="s">
        <v>858</v>
      </c>
      <c r="C6" s="545"/>
      <c r="D6" s="545"/>
      <c r="E6" s="545"/>
      <c r="F6" s="545"/>
      <c r="G6" s="545"/>
      <c r="H6" s="545"/>
      <c r="I6" s="545"/>
      <c r="J6" s="545"/>
      <c r="K6" s="545"/>
      <c r="L6" s="545"/>
      <c r="M6" s="545"/>
      <c r="N6" s="545"/>
      <c r="O6" s="545"/>
      <c r="P6" s="545"/>
      <c r="Q6" s="545"/>
      <c r="R6" s="545"/>
    </row>
    <row r="7" spans="1:18" s="134" customFormat="1" ht="60" customHeight="1">
      <c r="A7" s="136" t="s">
        <v>16</v>
      </c>
      <c r="B7" s="545" t="s">
        <v>954</v>
      </c>
      <c r="C7" s="545"/>
      <c r="D7" s="545"/>
      <c r="E7" s="545"/>
      <c r="F7" s="545"/>
      <c r="G7" s="545"/>
      <c r="H7" s="545"/>
      <c r="I7" s="545"/>
      <c r="J7" s="545"/>
      <c r="K7" s="545"/>
      <c r="L7" s="545"/>
      <c r="M7" s="545"/>
      <c r="N7" s="545"/>
      <c r="O7" s="545"/>
      <c r="P7" s="545"/>
      <c r="Q7" s="545"/>
      <c r="R7" s="545"/>
    </row>
    <row r="8" spans="1:18" s="134" customFormat="1" ht="30" customHeight="1">
      <c r="A8" s="136" t="s">
        <v>17</v>
      </c>
      <c r="B8" s="545" t="s">
        <v>951</v>
      </c>
      <c r="C8" s="545"/>
      <c r="D8" s="545"/>
      <c r="E8" s="545"/>
      <c r="F8" s="545"/>
      <c r="G8" s="545"/>
      <c r="H8" s="545"/>
      <c r="I8" s="545"/>
      <c r="J8" s="545"/>
      <c r="K8" s="545"/>
      <c r="L8" s="545"/>
      <c r="M8" s="545"/>
      <c r="N8" s="545"/>
      <c r="O8" s="545"/>
      <c r="P8" s="545"/>
      <c r="Q8" s="545"/>
      <c r="R8" s="545"/>
    </row>
    <row r="9" spans="1:18" s="134" customFormat="1" ht="30" customHeight="1">
      <c r="A9" s="136" t="s">
        <v>18</v>
      </c>
      <c r="B9" s="545" t="s">
        <v>698</v>
      </c>
      <c r="C9" s="545"/>
      <c r="D9" s="545"/>
      <c r="E9" s="545"/>
      <c r="F9" s="545"/>
      <c r="G9" s="545"/>
      <c r="H9" s="545"/>
      <c r="I9" s="545"/>
      <c r="J9" s="545"/>
      <c r="K9" s="545"/>
      <c r="L9" s="545"/>
      <c r="M9" s="545"/>
      <c r="N9" s="545"/>
      <c r="O9" s="545"/>
      <c r="P9" s="545"/>
      <c r="Q9" s="545"/>
      <c r="R9" s="545"/>
    </row>
    <row r="10" spans="1:18" s="134" customFormat="1" ht="30" customHeight="1">
      <c r="A10" s="136" t="s">
        <v>86</v>
      </c>
      <c r="B10" s="545" t="s">
        <v>884</v>
      </c>
      <c r="C10" s="545"/>
      <c r="D10" s="545"/>
      <c r="E10" s="545"/>
      <c r="F10" s="545"/>
      <c r="G10" s="545"/>
      <c r="H10" s="545"/>
      <c r="I10" s="545"/>
      <c r="J10" s="545"/>
      <c r="K10" s="545"/>
      <c r="L10" s="545"/>
      <c r="M10" s="545"/>
      <c r="N10" s="545"/>
      <c r="O10" s="545"/>
      <c r="P10" s="545"/>
      <c r="Q10" s="545"/>
      <c r="R10" s="545"/>
    </row>
    <row r="11" spans="1:18" s="134" customFormat="1" ht="30" customHeight="1">
      <c r="A11" s="136" t="s">
        <v>92</v>
      </c>
      <c r="B11" s="545" t="s">
        <v>870</v>
      </c>
      <c r="C11" s="545"/>
      <c r="D11" s="545"/>
      <c r="E11" s="545"/>
      <c r="F11" s="545"/>
      <c r="G11" s="545"/>
      <c r="H11" s="545"/>
      <c r="I11" s="545"/>
      <c r="J11" s="545"/>
      <c r="K11" s="545"/>
      <c r="L11" s="545"/>
      <c r="M11" s="545"/>
      <c r="N11" s="545"/>
      <c r="O11" s="545"/>
      <c r="P11" s="545"/>
      <c r="Q11" s="545"/>
      <c r="R11" s="545"/>
    </row>
    <row r="12" spans="1:18" s="134" customFormat="1" ht="30" customHeight="1">
      <c r="A12" s="136" t="s">
        <v>95</v>
      </c>
      <c r="B12" s="545" t="s">
        <v>955</v>
      </c>
      <c r="C12" s="545"/>
      <c r="D12" s="545"/>
      <c r="E12" s="545"/>
      <c r="F12" s="545"/>
      <c r="G12" s="545"/>
      <c r="H12" s="545"/>
      <c r="I12" s="545"/>
      <c r="J12" s="545"/>
      <c r="K12" s="545"/>
      <c r="L12" s="545"/>
      <c r="M12" s="545"/>
      <c r="N12" s="545"/>
      <c r="O12" s="545"/>
      <c r="P12" s="545"/>
      <c r="Q12" s="545"/>
      <c r="R12" s="545"/>
    </row>
    <row r="13" spans="1:18" s="134" customFormat="1" ht="30" customHeight="1">
      <c r="A13" s="136" t="s">
        <v>98</v>
      </c>
      <c r="B13" s="545" t="s">
        <v>860</v>
      </c>
      <c r="C13" s="545"/>
      <c r="D13" s="545"/>
      <c r="E13" s="545"/>
      <c r="F13" s="545"/>
      <c r="G13" s="545"/>
      <c r="H13" s="545"/>
      <c r="I13" s="545"/>
      <c r="J13" s="545"/>
      <c r="K13" s="545"/>
      <c r="L13" s="545"/>
      <c r="M13" s="545"/>
      <c r="N13" s="545"/>
      <c r="O13" s="545"/>
      <c r="P13" s="545"/>
      <c r="Q13" s="545"/>
      <c r="R13" s="545"/>
    </row>
    <row r="14" spans="1:18" s="134" customFormat="1" ht="30" customHeight="1">
      <c r="A14" s="136" t="s">
        <v>102</v>
      </c>
      <c r="B14" s="545" t="s">
        <v>699</v>
      </c>
      <c r="C14" s="545"/>
      <c r="D14" s="545"/>
      <c r="E14" s="545"/>
      <c r="F14" s="545"/>
      <c r="G14" s="545"/>
      <c r="H14" s="545"/>
      <c r="I14" s="545"/>
      <c r="J14" s="545"/>
      <c r="K14" s="545"/>
      <c r="L14" s="545"/>
      <c r="M14" s="545"/>
      <c r="N14" s="545"/>
      <c r="O14" s="545"/>
      <c r="P14" s="545"/>
      <c r="Q14" s="545"/>
      <c r="R14" s="545"/>
    </row>
    <row r="15" spans="1:18" s="134" customFormat="1" ht="30" customHeight="1">
      <c r="A15" s="136" t="s">
        <v>105</v>
      </c>
      <c r="B15" s="545" t="s">
        <v>956</v>
      </c>
      <c r="C15" s="545"/>
      <c r="D15" s="545"/>
      <c r="E15" s="545"/>
      <c r="F15" s="545"/>
      <c r="G15" s="545"/>
      <c r="H15" s="545"/>
      <c r="I15" s="545"/>
      <c r="J15" s="545"/>
      <c r="K15" s="545"/>
      <c r="L15" s="545"/>
      <c r="M15" s="545"/>
      <c r="N15" s="545"/>
      <c r="O15" s="545"/>
      <c r="P15" s="545"/>
      <c r="Q15" s="545"/>
      <c r="R15" s="545"/>
    </row>
    <row r="16" spans="1:18" s="134" customFormat="1" ht="30" customHeight="1">
      <c r="A16" s="136" t="s">
        <v>112</v>
      </c>
      <c r="B16" s="545" t="s">
        <v>882</v>
      </c>
      <c r="C16" s="545"/>
      <c r="D16" s="545"/>
      <c r="E16" s="545"/>
      <c r="F16" s="545"/>
      <c r="G16" s="545"/>
      <c r="H16" s="545"/>
      <c r="I16" s="545"/>
      <c r="J16" s="545"/>
      <c r="K16" s="545"/>
      <c r="L16" s="545"/>
      <c r="M16" s="545"/>
      <c r="N16" s="545"/>
      <c r="O16" s="545"/>
      <c r="P16" s="545"/>
      <c r="Q16" s="545"/>
      <c r="R16" s="545"/>
    </row>
    <row r="17" spans="1:18" s="134" customFormat="1" ht="30" customHeight="1">
      <c r="A17" s="136" t="s">
        <v>118</v>
      </c>
      <c r="B17" s="545" t="s">
        <v>878</v>
      </c>
      <c r="C17" s="545"/>
      <c r="D17" s="545"/>
      <c r="E17" s="545"/>
      <c r="F17" s="545"/>
      <c r="G17" s="545"/>
      <c r="H17" s="545"/>
      <c r="I17" s="545"/>
      <c r="J17" s="545"/>
      <c r="K17" s="545"/>
      <c r="L17" s="545"/>
      <c r="M17" s="545"/>
      <c r="N17" s="545"/>
      <c r="O17" s="545"/>
      <c r="P17" s="545"/>
      <c r="Q17" s="545"/>
      <c r="R17" s="545"/>
    </row>
    <row r="18" spans="1:18" s="134" customFormat="1" ht="30" customHeight="1">
      <c r="A18" s="136" t="s">
        <v>124</v>
      </c>
      <c r="B18" s="545" t="s">
        <v>962</v>
      </c>
      <c r="C18" s="545"/>
      <c r="D18" s="545"/>
      <c r="E18" s="545"/>
      <c r="F18" s="545"/>
      <c r="G18" s="545"/>
      <c r="H18" s="545"/>
      <c r="I18" s="545"/>
      <c r="J18" s="545"/>
      <c r="K18" s="545"/>
      <c r="L18" s="545"/>
      <c r="M18" s="545"/>
      <c r="N18" s="545"/>
      <c r="O18" s="545"/>
      <c r="P18" s="545"/>
      <c r="Q18" s="545"/>
      <c r="R18" s="545"/>
    </row>
    <row r="19" spans="1:18" s="134" customFormat="1" ht="30" customHeight="1">
      <c r="A19" s="136" t="s">
        <v>131</v>
      </c>
      <c r="B19" s="545" t="s">
        <v>700</v>
      </c>
      <c r="C19" s="545"/>
      <c r="D19" s="545"/>
      <c r="E19" s="545"/>
      <c r="F19" s="545"/>
      <c r="G19" s="545"/>
      <c r="H19" s="545"/>
      <c r="I19" s="545"/>
      <c r="J19" s="545"/>
      <c r="K19" s="545"/>
      <c r="L19" s="545"/>
      <c r="M19" s="545"/>
      <c r="N19" s="545"/>
      <c r="O19" s="545"/>
      <c r="P19" s="545"/>
      <c r="Q19" s="545"/>
      <c r="R19" s="545"/>
    </row>
    <row r="20" spans="1:18" s="134" customFormat="1" ht="30" customHeight="1">
      <c r="A20" s="136" t="s">
        <v>138</v>
      </c>
      <c r="B20" s="545" t="s">
        <v>859</v>
      </c>
      <c r="C20" s="545"/>
      <c r="D20" s="545"/>
      <c r="E20" s="545"/>
      <c r="F20" s="545"/>
      <c r="G20" s="545"/>
      <c r="H20" s="545"/>
      <c r="I20" s="545"/>
      <c r="J20" s="545"/>
      <c r="K20" s="545"/>
      <c r="L20" s="545"/>
      <c r="M20" s="545"/>
      <c r="N20" s="545"/>
      <c r="O20" s="545"/>
      <c r="P20" s="545"/>
      <c r="Q20" s="545"/>
      <c r="R20" s="545"/>
    </row>
    <row r="21" spans="1:18" s="134" customFormat="1" ht="45" customHeight="1">
      <c r="A21" s="136" t="s">
        <v>147</v>
      </c>
      <c r="B21" s="546" t="s">
        <v>871</v>
      </c>
      <c r="C21" s="547"/>
      <c r="D21" s="547"/>
      <c r="E21" s="547"/>
      <c r="F21" s="547"/>
      <c r="G21" s="547"/>
      <c r="H21" s="547"/>
      <c r="I21" s="547"/>
      <c r="J21" s="547"/>
      <c r="K21" s="547"/>
      <c r="L21" s="547"/>
      <c r="M21" s="547"/>
      <c r="N21" s="547"/>
      <c r="O21" s="547"/>
      <c r="P21" s="547"/>
      <c r="Q21" s="547"/>
      <c r="R21" s="548"/>
    </row>
    <row r="22" spans="1:18" s="134" customFormat="1" ht="30" customHeight="1">
      <c r="A22" s="136" t="s">
        <v>153</v>
      </c>
      <c r="B22" s="545" t="s">
        <v>879</v>
      </c>
      <c r="C22" s="545"/>
      <c r="D22" s="545"/>
      <c r="E22" s="545"/>
      <c r="F22" s="545"/>
      <c r="G22" s="545"/>
      <c r="H22" s="545"/>
      <c r="I22" s="545"/>
      <c r="J22" s="545"/>
      <c r="K22" s="545"/>
      <c r="L22" s="545"/>
      <c r="M22" s="545"/>
      <c r="N22" s="545"/>
      <c r="O22" s="545"/>
      <c r="P22" s="545"/>
      <c r="Q22" s="545"/>
      <c r="R22" s="545"/>
    </row>
    <row r="23" spans="1:18" s="134" customFormat="1" ht="30" customHeight="1">
      <c r="A23" s="136" t="s">
        <v>158</v>
      </c>
      <c r="B23" s="545" t="s">
        <v>957</v>
      </c>
      <c r="C23" s="545"/>
      <c r="D23" s="545"/>
      <c r="E23" s="545"/>
      <c r="F23" s="545"/>
      <c r="G23" s="545"/>
      <c r="H23" s="545"/>
      <c r="I23" s="545"/>
      <c r="J23" s="545"/>
      <c r="K23" s="545"/>
      <c r="L23" s="545"/>
      <c r="M23" s="545"/>
      <c r="N23" s="545"/>
      <c r="O23" s="545"/>
      <c r="P23" s="545"/>
      <c r="Q23" s="545"/>
      <c r="R23" s="545"/>
    </row>
    <row r="24" spans="1:18" s="134" customFormat="1" ht="30" customHeight="1">
      <c r="A24" s="136" t="s">
        <v>162</v>
      </c>
      <c r="B24" s="545" t="s">
        <v>880</v>
      </c>
      <c r="C24" s="545"/>
      <c r="D24" s="545"/>
      <c r="E24" s="545"/>
      <c r="F24" s="545"/>
      <c r="G24" s="545"/>
      <c r="H24" s="545"/>
      <c r="I24" s="545"/>
      <c r="J24" s="545"/>
      <c r="K24" s="545"/>
      <c r="L24" s="545"/>
      <c r="M24" s="545"/>
      <c r="N24" s="545"/>
      <c r="O24" s="545"/>
      <c r="P24" s="545"/>
      <c r="Q24" s="545"/>
      <c r="R24" s="545"/>
    </row>
    <row r="25" spans="1:18" s="134" customFormat="1" ht="30" customHeight="1">
      <c r="A25" s="136" t="s">
        <v>168</v>
      </c>
      <c r="B25" s="545" t="s">
        <v>881</v>
      </c>
      <c r="C25" s="545"/>
      <c r="D25" s="545"/>
      <c r="E25" s="545"/>
      <c r="F25" s="545"/>
      <c r="G25" s="545"/>
      <c r="H25" s="545"/>
      <c r="I25" s="545"/>
      <c r="J25" s="545"/>
      <c r="K25" s="545"/>
      <c r="L25" s="545"/>
      <c r="M25" s="545"/>
      <c r="N25" s="545"/>
      <c r="O25" s="545"/>
      <c r="P25" s="545"/>
      <c r="Q25" s="545"/>
      <c r="R25" s="545"/>
    </row>
    <row r="26" spans="1:18" s="134" customFormat="1" ht="30" customHeight="1">
      <c r="A26" s="136" t="s">
        <v>173</v>
      </c>
      <c r="B26" s="545" t="s">
        <v>958</v>
      </c>
      <c r="C26" s="545"/>
      <c r="D26" s="545"/>
      <c r="E26" s="545"/>
      <c r="F26" s="545"/>
      <c r="G26" s="545"/>
      <c r="H26" s="545"/>
      <c r="I26" s="545"/>
      <c r="J26" s="545"/>
      <c r="K26" s="545"/>
      <c r="L26" s="545"/>
      <c r="M26" s="545"/>
      <c r="N26" s="545"/>
      <c r="O26" s="545"/>
      <c r="P26" s="545"/>
      <c r="Q26" s="545"/>
      <c r="R26" s="545"/>
    </row>
    <row r="27" spans="1:18" s="134" customFormat="1" ht="45" customHeight="1">
      <c r="A27" s="136" t="s">
        <v>180</v>
      </c>
      <c r="B27" s="545" t="s">
        <v>959</v>
      </c>
      <c r="C27" s="545"/>
      <c r="D27" s="545"/>
      <c r="E27" s="545"/>
      <c r="F27" s="545"/>
      <c r="G27" s="545"/>
      <c r="H27" s="545"/>
      <c r="I27" s="545"/>
      <c r="J27" s="545"/>
      <c r="K27" s="545"/>
      <c r="L27" s="545"/>
      <c r="M27" s="545"/>
      <c r="N27" s="545"/>
      <c r="O27" s="545"/>
      <c r="P27" s="545"/>
      <c r="Q27" s="545"/>
      <c r="R27" s="545"/>
    </row>
    <row r="28" spans="1:18" s="134" customFormat="1" ht="30" customHeight="1">
      <c r="A28" s="136" t="s">
        <v>187</v>
      </c>
      <c r="B28" s="545" t="s">
        <v>701</v>
      </c>
      <c r="C28" s="545"/>
      <c r="D28" s="545"/>
      <c r="E28" s="545"/>
      <c r="F28" s="545"/>
      <c r="G28" s="545"/>
      <c r="H28" s="545"/>
      <c r="I28" s="545"/>
      <c r="J28" s="545"/>
      <c r="K28" s="545"/>
      <c r="L28" s="545"/>
      <c r="M28" s="545"/>
      <c r="N28" s="545"/>
      <c r="O28" s="545"/>
      <c r="P28" s="545"/>
      <c r="Q28" s="545"/>
      <c r="R28" s="545"/>
    </row>
    <row r="29" spans="1:18" s="134" customFormat="1" ht="30" customHeight="1">
      <c r="A29" s="136" t="s">
        <v>193</v>
      </c>
      <c r="B29" s="545" t="s">
        <v>960</v>
      </c>
      <c r="C29" s="545"/>
      <c r="D29" s="545"/>
      <c r="E29" s="545"/>
      <c r="F29" s="545"/>
      <c r="G29" s="545"/>
      <c r="H29" s="545"/>
      <c r="I29" s="545"/>
      <c r="J29" s="545"/>
      <c r="K29" s="545"/>
      <c r="L29" s="545"/>
      <c r="M29" s="545"/>
      <c r="N29" s="545"/>
      <c r="O29" s="545"/>
      <c r="P29" s="545"/>
      <c r="Q29" s="545"/>
      <c r="R29" s="545"/>
    </row>
    <row r="30" spans="1:18" s="134" customFormat="1" ht="30" customHeight="1">
      <c r="A30" s="136" t="s">
        <v>198</v>
      </c>
      <c r="B30" s="545" t="s">
        <v>702</v>
      </c>
      <c r="C30" s="545"/>
      <c r="D30" s="545"/>
      <c r="E30" s="545"/>
      <c r="F30" s="545"/>
      <c r="G30" s="545"/>
      <c r="H30" s="545"/>
      <c r="I30" s="545"/>
      <c r="J30" s="545"/>
      <c r="K30" s="545"/>
      <c r="L30" s="545"/>
      <c r="M30" s="545"/>
      <c r="N30" s="545"/>
      <c r="O30" s="545"/>
      <c r="P30" s="545"/>
      <c r="Q30" s="545"/>
      <c r="R30" s="545"/>
    </row>
    <row r="31" spans="1:18" s="134" customFormat="1" ht="45" customHeight="1">
      <c r="A31" s="136" t="s">
        <v>205</v>
      </c>
      <c r="B31" s="545" t="s">
        <v>961</v>
      </c>
      <c r="C31" s="545"/>
      <c r="D31" s="545"/>
      <c r="E31" s="545"/>
      <c r="F31" s="545"/>
      <c r="G31" s="545"/>
      <c r="H31" s="545"/>
      <c r="I31" s="545"/>
      <c r="J31" s="545"/>
      <c r="K31" s="545"/>
      <c r="L31" s="545"/>
      <c r="M31" s="545"/>
      <c r="N31" s="545"/>
      <c r="O31" s="545"/>
      <c r="P31" s="545"/>
      <c r="Q31" s="545"/>
      <c r="R31" s="545"/>
    </row>
  </sheetData>
  <mergeCells count="31">
    <mergeCell ref="B12:R12"/>
    <mergeCell ref="B13:R13"/>
    <mergeCell ref="B14:R14"/>
    <mergeCell ref="B7:R7"/>
    <mergeCell ref="B18:R18"/>
    <mergeCell ref="B6:R6"/>
    <mergeCell ref="B8:R8"/>
    <mergeCell ref="B9:R9"/>
    <mergeCell ref="B10:R10"/>
    <mergeCell ref="B11:R11"/>
    <mergeCell ref="A1:R1"/>
    <mergeCell ref="B2:R2"/>
    <mergeCell ref="B3:R3"/>
    <mergeCell ref="B4:R4"/>
    <mergeCell ref="B5:R5"/>
    <mergeCell ref="B31:R31"/>
    <mergeCell ref="B15:R15"/>
    <mergeCell ref="B25:R25"/>
    <mergeCell ref="B29:R29"/>
    <mergeCell ref="B19:R19"/>
    <mergeCell ref="B20:R20"/>
    <mergeCell ref="B22:R22"/>
    <mergeCell ref="B23:R23"/>
    <mergeCell ref="B24:R24"/>
    <mergeCell ref="B17:R17"/>
    <mergeCell ref="B26:R26"/>
    <mergeCell ref="B27:R27"/>
    <mergeCell ref="B28:R28"/>
    <mergeCell ref="B16:R16"/>
    <mergeCell ref="B21:R21"/>
    <mergeCell ref="B30:R30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topLeftCell="A43" zoomScaleNormal="100" workbookViewId="0">
      <selection activeCell="A2" sqref="A2:I2"/>
    </sheetView>
  </sheetViews>
  <sheetFormatPr defaultColWidth="9.140625" defaultRowHeight="15"/>
  <cols>
    <col min="1" max="3" width="9.140625" style="161"/>
    <col min="4" max="4" width="8.42578125" style="161" customWidth="1"/>
    <col min="5" max="16384" width="9.140625" style="161"/>
  </cols>
  <sheetData>
    <row r="2" spans="1:9" ht="21">
      <c r="A2" s="551" t="s">
        <v>927</v>
      </c>
      <c r="B2" s="551"/>
      <c r="C2" s="551"/>
      <c r="D2" s="551"/>
      <c r="E2" s="551"/>
      <c r="F2" s="551"/>
      <c r="G2" s="551"/>
      <c r="H2" s="551"/>
      <c r="I2" s="551"/>
    </row>
    <row r="6" spans="1:9">
      <c r="A6" s="284" t="s">
        <v>11</v>
      </c>
      <c r="B6" s="552" t="s">
        <v>928</v>
      </c>
      <c r="C6" s="552"/>
      <c r="D6" s="552"/>
      <c r="E6" s="550" t="s">
        <v>929</v>
      </c>
      <c r="F6" s="550"/>
      <c r="G6" s="550"/>
      <c r="H6" s="550"/>
      <c r="I6" s="550"/>
    </row>
    <row r="7" spans="1:9" ht="51" customHeight="1">
      <c r="E7" s="550"/>
      <c r="F7" s="550"/>
      <c r="G7" s="550"/>
      <c r="H7" s="550"/>
      <c r="I7" s="550"/>
    </row>
    <row r="8" spans="1:9">
      <c r="E8" s="243"/>
      <c r="F8" s="243"/>
      <c r="G8" s="243"/>
      <c r="H8" s="243"/>
      <c r="I8" s="243"/>
    </row>
    <row r="9" spans="1:9">
      <c r="B9" s="552" t="s">
        <v>930</v>
      </c>
      <c r="C9" s="552"/>
      <c r="D9" s="552"/>
      <c r="E9" s="550" t="s">
        <v>931</v>
      </c>
      <c r="F9" s="550"/>
      <c r="G9" s="550"/>
      <c r="H9" s="550"/>
      <c r="I9" s="550"/>
    </row>
    <row r="10" spans="1:9">
      <c r="E10" s="550"/>
      <c r="F10" s="550"/>
      <c r="G10" s="550"/>
      <c r="H10" s="550"/>
      <c r="I10" s="550"/>
    </row>
    <row r="11" spans="1:9">
      <c r="E11" s="243"/>
      <c r="F11" s="243"/>
      <c r="G11" s="243"/>
      <c r="H11" s="243"/>
      <c r="I11" s="243"/>
    </row>
    <row r="12" spans="1:9">
      <c r="A12" s="285" t="s">
        <v>12</v>
      </c>
      <c r="B12" s="552" t="s">
        <v>932</v>
      </c>
      <c r="C12" s="552"/>
      <c r="D12" s="552"/>
      <c r="E12" s="550" t="s">
        <v>933</v>
      </c>
      <c r="F12" s="550"/>
      <c r="G12" s="550"/>
      <c r="H12" s="550"/>
      <c r="I12" s="550"/>
    </row>
    <row r="13" spans="1:9" ht="35.25" customHeight="1">
      <c r="A13" s="286"/>
      <c r="E13" s="550"/>
      <c r="F13" s="550"/>
      <c r="G13" s="550"/>
      <c r="H13" s="550"/>
      <c r="I13" s="550"/>
    </row>
    <row r="14" spans="1:9" ht="15" customHeight="1">
      <c r="A14" s="285" t="s">
        <v>13</v>
      </c>
      <c r="B14" s="552" t="s">
        <v>934</v>
      </c>
      <c r="C14" s="552"/>
      <c r="D14" s="552"/>
      <c r="F14" s="287"/>
      <c r="G14" s="287"/>
      <c r="H14" s="287"/>
      <c r="I14" s="287"/>
    </row>
    <row r="15" spans="1:9">
      <c r="A15" s="286"/>
      <c r="E15" s="287"/>
      <c r="F15" s="287"/>
      <c r="G15" s="287"/>
      <c r="H15" s="287"/>
      <c r="I15" s="287"/>
    </row>
    <row r="16" spans="1:9">
      <c r="A16" s="286"/>
      <c r="C16" s="285" t="s">
        <v>935</v>
      </c>
      <c r="D16" s="288" t="s">
        <v>936</v>
      </c>
      <c r="E16" s="550" t="s">
        <v>937</v>
      </c>
      <c r="F16" s="550"/>
      <c r="G16" s="550"/>
      <c r="H16" s="550"/>
      <c r="I16" s="550"/>
    </row>
    <row r="17" spans="1:9">
      <c r="A17" s="286"/>
      <c r="E17" s="550"/>
      <c r="F17" s="550"/>
      <c r="G17" s="550"/>
      <c r="H17" s="550"/>
      <c r="I17" s="550"/>
    </row>
    <row r="18" spans="1:9">
      <c r="A18" s="286"/>
    </row>
    <row r="19" spans="1:9">
      <c r="A19" s="286"/>
      <c r="C19" s="285" t="s">
        <v>938</v>
      </c>
      <c r="D19" s="288" t="s">
        <v>939</v>
      </c>
      <c r="E19" s="553" t="s">
        <v>940</v>
      </c>
      <c r="F19" s="553"/>
      <c r="G19" s="553"/>
      <c r="H19" s="553"/>
      <c r="I19" s="553"/>
    </row>
    <row r="20" spans="1:9">
      <c r="A20" s="286"/>
      <c r="E20" s="553"/>
      <c r="F20" s="553"/>
      <c r="G20" s="553"/>
      <c r="H20" s="553"/>
      <c r="I20" s="553"/>
    </row>
    <row r="21" spans="1:9">
      <c r="A21" s="286"/>
      <c r="E21" s="289"/>
      <c r="F21" s="289"/>
      <c r="G21" s="289"/>
      <c r="H21" s="289"/>
      <c r="I21" s="289"/>
    </row>
    <row r="22" spans="1:9">
      <c r="A22" s="286" t="s">
        <v>14</v>
      </c>
      <c r="B22" s="554" t="s">
        <v>941</v>
      </c>
      <c r="C22" s="554"/>
      <c r="D22" s="554"/>
      <c r="E22" s="550" t="s">
        <v>942</v>
      </c>
      <c r="F22" s="550"/>
      <c r="G22" s="550"/>
      <c r="H22" s="550"/>
      <c r="I22" s="550"/>
    </row>
    <row r="23" spans="1:9">
      <c r="A23" s="286"/>
      <c r="B23" s="554"/>
      <c r="C23" s="554"/>
      <c r="D23" s="554"/>
      <c r="E23" s="550"/>
      <c r="F23" s="550"/>
      <c r="G23" s="550"/>
      <c r="H23" s="550"/>
      <c r="I23" s="550"/>
    </row>
    <row r="24" spans="1:9">
      <c r="A24" s="286"/>
      <c r="E24" s="289"/>
      <c r="F24" s="289"/>
      <c r="G24" s="289"/>
      <c r="H24" s="289"/>
      <c r="I24" s="289"/>
    </row>
    <row r="25" spans="1:9">
      <c r="A25" s="286"/>
      <c r="E25" s="550" t="s">
        <v>943</v>
      </c>
      <c r="F25" s="550"/>
      <c r="G25" s="550"/>
      <c r="H25" s="550"/>
      <c r="I25" s="550"/>
    </row>
    <row r="26" spans="1:9">
      <c r="A26" s="286"/>
      <c r="E26" s="550"/>
      <c r="F26" s="550"/>
      <c r="G26" s="550"/>
      <c r="H26" s="550"/>
      <c r="I26" s="550"/>
    </row>
    <row r="27" spans="1:9">
      <c r="A27" s="286"/>
      <c r="E27" s="289"/>
      <c r="F27" s="289"/>
      <c r="G27" s="289"/>
      <c r="H27" s="289"/>
      <c r="I27" s="289"/>
    </row>
    <row r="28" spans="1:9">
      <c r="A28" s="286"/>
    </row>
    <row r="29" spans="1:9">
      <c r="A29" s="285" t="s">
        <v>13</v>
      </c>
      <c r="B29" s="554" t="s">
        <v>944</v>
      </c>
      <c r="C29" s="554"/>
      <c r="D29" s="554"/>
      <c r="E29" s="550" t="s">
        <v>945</v>
      </c>
      <c r="F29" s="550"/>
      <c r="G29" s="550"/>
      <c r="H29" s="550"/>
      <c r="I29" s="550"/>
    </row>
    <row r="30" spans="1:9">
      <c r="A30" s="286"/>
      <c r="B30" s="554"/>
      <c r="C30" s="554"/>
      <c r="D30" s="554"/>
      <c r="E30" s="550"/>
      <c r="F30" s="550"/>
      <c r="G30" s="550"/>
      <c r="H30" s="550"/>
      <c r="I30" s="550"/>
    </row>
    <row r="31" spans="1:9">
      <c r="A31" s="286"/>
      <c r="E31" s="550"/>
      <c r="F31" s="550"/>
      <c r="G31" s="550"/>
      <c r="H31" s="550"/>
      <c r="I31" s="550"/>
    </row>
    <row r="32" spans="1:9">
      <c r="A32" s="286"/>
      <c r="E32" s="243"/>
      <c r="F32" s="243"/>
      <c r="G32" s="243"/>
      <c r="H32" s="243"/>
      <c r="I32" s="243"/>
    </row>
    <row r="33" spans="1:9">
      <c r="A33" s="286"/>
      <c r="E33" s="243"/>
      <c r="F33" s="243"/>
      <c r="G33" s="243"/>
      <c r="H33" s="243"/>
      <c r="I33" s="243"/>
    </row>
    <row r="34" spans="1:9">
      <c r="A34" s="286"/>
    </row>
    <row r="35" spans="1:9" ht="24.75" customHeight="1">
      <c r="A35" s="285" t="s">
        <v>14</v>
      </c>
      <c r="B35" s="552" t="s">
        <v>946</v>
      </c>
      <c r="C35" s="552"/>
      <c r="D35" s="552"/>
      <c r="E35" s="557" t="s">
        <v>947</v>
      </c>
      <c r="F35" s="557"/>
      <c r="G35" s="557"/>
      <c r="H35" s="557"/>
      <c r="I35" s="557"/>
    </row>
    <row r="36" spans="1:9" ht="22.5" customHeight="1">
      <c r="A36" s="286"/>
      <c r="B36" s="552" t="s">
        <v>948</v>
      </c>
      <c r="C36" s="552"/>
      <c r="D36" s="552"/>
      <c r="E36" s="557"/>
      <c r="F36" s="557"/>
      <c r="G36" s="557"/>
      <c r="H36" s="557"/>
      <c r="I36" s="557"/>
    </row>
    <row r="37" spans="1:9" ht="27.75" customHeight="1">
      <c r="A37" s="286"/>
      <c r="B37" s="552" t="s">
        <v>949</v>
      </c>
      <c r="C37" s="552"/>
      <c r="D37" s="552"/>
      <c r="E37" s="557"/>
      <c r="F37" s="557"/>
      <c r="G37" s="557"/>
      <c r="H37" s="557"/>
      <c r="I37" s="557"/>
    </row>
    <row r="38" spans="1:9">
      <c r="A38" s="286"/>
      <c r="E38" s="287"/>
      <c r="F38" s="287"/>
      <c r="G38" s="287"/>
      <c r="H38" s="287"/>
      <c r="I38" s="287"/>
    </row>
    <row r="39" spans="1:9" ht="54.75" customHeight="1">
      <c r="A39" s="284" t="s">
        <v>15</v>
      </c>
      <c r="B39" s="555" t="s">
        <v>902</v>
      </c>
      <c r="C39" s="555"/>
      <c r="D39" s="555"/>
      <c r="E39" s="556" t="s">
        <v>950</v>
      </c>
      <c r="F39" s="556"/>
      <c r="G39" s="556"/>
      <c r="H39" s="556"/>
      <c r="I39" s="556"/>
    </row>
    <row r="40" spans="1:9" ht="42" customHeight="1">
      <c r="A40" s="286"/>
      <c r="B40" s="555"/>
      <c r="C40" s="555"/>
      <c r="D40" s="555"/>
      <c r="E40" s="556"/>
      <c r="F40" s="556"/>
      <c r="G40" s="556"/>
      <c r="H40" s="556"/>
      <c r="I40" s="556"/>
    </row>
    <row r="41" spans="1:9" ht="51" customHeight="1">
      <c r="A41" s="286"/>
      <c r="B41" s="555"/>
      <c r="C41" s="555"/>
      <c r="D41" s="555"/>
      <c r="E41" s="556"/>
      <c r="F41" s="556"/>
      <c r="G41" s="556"/>
      <c r="H41" s="556"/>
      <c r="I41" s="556"/>
    </row>
  </sheetData>
  <mergeCells count="21">
    <mergeCell ref="B39:D41"/>
    <mergeCell ref="E39:I41"/>
    <mergeCell ref="B29:D30"/>
    <mergeCell ref="E29:I31"/>
    <mergeCell ref="B35:D35"/>
    <mergeCell ref="E35:I37"/>
    <mergeCell ref="B36:D36"/>
    <mergeCell ref="B37:D37"/>
    <mergeCell ref="E25:I26"/>
    <mergeCell ref="A2:I2"/>
    <mergeCell ref="B6:D6"/>
    <mergeCell ref="E6:I7"/>
    <mergeCell ref="B9:D9"/>
    <mergeCell ref="E9:I10"/>
    <mergeCell ref="B12:D12"/>
    <mergeCell ref="E12:I13"/>
    <mergeCell ref="B14:D14"/>
    <mergeCell ref="E16:I17"/>
    <mergeCell ref="E19:I20"/>
    <mergeCell ref="B22:D23"/>
    <mergeCell ref="E22:I23"/>
  </mergeCells>
  <pageMargins left="0.7" right="0.7" top="0.75" bottom="0.75" header="0.3" footer="0.3"/>
  <pageSetup paperSize="9" scale="93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opLeftCell="A37" zoomScaleNormal="100" workbookViewId="0">
      <selection activeCell="C2" sqref="C2"/>
    </sheetView>
  </sheetViews>
  <sheetFormatPr defaultColWidth="9.140625" defaultRowHeight="21"/>
  <cols>
    <col min="1" max="1" width="9.140625" style="290"/>
    <col min="2" max="2" width="35.140625" style="161" customWidth="1"/>
    <col min="3" max="3" width="59" style="161" customWidth="1"/>
    <col min="4" max="6" width="26.85546875" style="161" customWidth="1"/>
    <col min="7" max="7" width="53.7109375" style="161" customWidth="1"/>
    <col min="8" max="16384" width="9.140625" style="161"/>
  </cols>
  <sheetData>
    <row r="2" spans="1:7">
      <c r="C2" s="291" t="s">
        <v>963</v>
      </c>
      <c r="G2" s="161" t="s">
        <v>964</v>
      </c>
    </row>
    <row r="3" spans="1:7" ht="31.5">
      <c r="A3" s="290" t="s">
        <v>11</v>
      </c>
      <c r="B3" s="292" t="s">
        <v>913</v>
      </c>
      <c r="C3" s="293" t="s">
        <v>965</v>
      </c>
      <c r="D3" s="294"/>
      <c r="E3" s="294"/>
      <c r="F3" s="294"/>
      <c r="G3" s="264" t="s">
        <v>913</v>
      </c>
    </row>
    <row r="4" spans="1:7" ht="31.5">
      <c r="C4" s="293" t="s">
        <v>966</v>
      </c>
      <c r="D4" s="295"/>
      <c r="E4" s="295"/>
      <c r="F4" s="295"/>
      <c r="G4" s="264" t="s">
        <v>914</v>
      </c>
    </row>
    <row r="5" spans="1:7" ht="47.25">
      <c r="C5" s="293" t="s">
        <v>967</v>
      </c>
      <c r="D5" s="295"/>
      <c r="E5" s="295"/>
      <c r="F5" s="295"/>
      <c r="G5" s="264" t="s">
        <v>915</v>
      </c>
    </row>
    <row r="6" spans="1:7" ht="47.25">
      <c r="C6" s="293" t="s">
        <v>968</v>
      </c>
      <c r="D6" s="295"/>
      <c r="E6" s="295"/>
      <c r="F6" s="295"/>
      <c r="G6" s="264" t="s">
        <v>916</v>
      </c>
    </row>
    <row r="7" spans="1:7">
      <c r="C7" s="293" t="s">
        <v>969</v>
      </c>
      <c r="D7" s="295"/>
      <c r="E7" s="295"/>
      <c r="F7" s="295"/>
      <c r="G7" s="265" t="s">
        <v>917</v>
      </c>
    </row>
    <row r="8" spans="1:7" ht="47.25">
      <c r="A8" s="290" t="s">
        <v>12</v>
      </c>
      <c r="B8" s="292" t="s">
        <v>970</v>
      </c>
      <c r="C8" s="293" t="s">
        <v>971</v>
      </c>
      <c r="D8" s="294"/>
      <c r="E8" s="294"/>
      <c r="F8" s="294"/>
      <c r="G8" s="264" t="s">
        <v>918</v>
      </c>
    </row>
    <row r="9" spans="1:7" ht="31.5">
      <c r="C9" s="293" t="s">
        <v>972</v>
      </c>
    </row>
    <row r="10" spans="1:7" ht="47.25">
      <c r="C10" s="293" t="s">
        <v>973</v>
      </c>
    </row>
    <row r="11" spans="1:7" ht="78.75">
      <c r="A11" s="290" t="s">
        <v>13</v>
      </c>
      <c r="B11" s="292" t="s">
        <v>974</v>
      </c>
      <c r="C11" s="293" t="s">
        <v>975</v>
      </c>
    </row>
    <row r="12" spans="1:7" ht="31.5">
      <c r="C12" s="293" t="s">
        <v>976</v>
      </c>
    </row>
    <row r="13" spans="1:7" ht="63">
      <c r="A13" s="290" t="s">
        <v>14</v>
      </c>
      <c r="B13" s="292" t="s">
        <v>977</v>
      </c>
      <c r="C13" s="293" t="s">
        <v>978</v>
      </c>
    </row>
    <row r="14" spans="1:7" ht="31.5">
      <c r="A14" s="290" t="s">
        <v>15</v>
      </c>
      <c r="B14" s="296" t="s">
        <v>917</v>
      </c>
      <c r="C14" s="293" t="s">
        <v>979</v>
      </c>
    </row>
    <row r="15" spans="1:7" ht="31.5">
      <c r="C15" s="293" t="s">
        <v>980</v>
      </c>
    </row>
    <row r="16" spans="1:7" ht="31.5">
      <c r="C16" s="293" t="s">
        <v>981</v>
      </c>
    </row>
    <row r="17" spans="1:9" ht="31.5">
      <c r="C17" s="293" t="s">
        <v>982</v>
      </c>
    </row>
    <row r="18" spans="1:9" ht="31.5">
      <c r="C18" s="293" t="s">
        <v>983</v>
      </c>
    </row>
    <row r="19" spans="1:9" ht="31.5">
      <c r="C19" s="293" t="s">
        <v>984</v>
      </c>
    </row>
    <row r="20" spans="1:9" ht="31.5">
      <c r="C20" s="293" t="s">
        <v>985</v>
      </c>
    </row>
    <row r="21" spans="1:9">
      <c r="C21" s="293"/>
    </row>
    <row r="22" spans="1:9" ht="63">
      <c r="A22" s="290" t="s">
        <v>16</v>
      </c>
      <c r="B22" s="297" t="s">
        <v>918</v>
      </c>
      <c r="C22" s="298" t="s">
        <v>986</v>
      </c>
    </row>
    <row r="23" spans="1:9">
      <c r="C23" s="293"/>
    </row>
    <row r="24" spans="1:9">
      <c r="C24" s="293"/>
    </row>
    <row r="25" spans="1:9" ht="42">
      <c r="C25" s="291" t="s">
        <v>987</v>
      </c>
    </row>
    <row r="26" spans="1:9" ht="94.5">
      <c r="A26" s="290" t="s">
        <v>17</v>
      </c>
      <c r="B26" s="299" t="s">
        <v>902</v>
      </c>
      <c r="C26" s="294" t="s">
        <v>950</v>
      </c>
    </row>
    <row r="27" spans="1:9">
      <c r="I27" s="161" t="s">
        <v>724</v>
      </c>
    </row>
    <row r="28" spans="1:9">
      <c r="I28" s="263" t="s">
        <v>721</v>
      </c>
    </row>
    <row r="29" spans="1:9">
      <c r="I29" s="263" t="s">
        <v>722</v>
      </c>
    </row>
    <row r="30" spans="1:9">
      <c r="I30" s="263" t="s">
        <v>723</v>
      </c>
    </row>
  </sheetData>
  <pageMargins left="0.7" right="0.7" top="0.75" bottom="0.75" header="0.3" footer="0.3"/>
  <pageSetup paperSize="9" scale="68" orientation="portrait" r:id="rId1"/>
  <rowBreaks count="1" manualBreakCount="1">
    <brk id="27" max="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83"/>
  <sheetViews>
    <sheetView workbookViewId="0">
      <selection activeCell="F2" sqref="F2"/>
    </sheetView>
  </sheetViews>
  <sheetFormatPr defaultColWidth="9" defaultRowHeight="15"/>
  <cols>
    <col min="1" max="1" width="4.42578125" style="3" customWidth="1"/>
    <col min="2" max="2" width="11.28515625" style="3" customWidth="1"/>
    <col min="3" max="3" width="6.85546875" style="12" bestFit="1" customWidth="1"/>
    <col min="4" max="4" width="9" style="3"/>
    <col min="5" max="5" width="9" style="12"/>
    <col min="6" max="7" width="45.140625" style="13" customWidth="1"/>
    <col min="8" max="8" width="25.42578125" style="13" hidden="1" customWidth="1"/>
    <col min="9" max="9" width="25.42578125" style="3" hidden="1" customWidth="1"/>
    <col min="10" max="10" width="7.5703125" style="3" hidden="1" customWidth="1"/>
    <col min="11" max="11" width="8.42578125" style="3" hidden="1" customWidth="1"/>
    <col min="12" max="12" width="20.5703125" style="3" hidden="1" customWidth="1"/>
    <col min="13" max="13" width="21.5703125" style="3" hidden="1" customWidth="1"/>
    <col min="14" max="14" width="76" style="13" hidden="1" customWidth="1"/>
    <col min="15" max="16384" width="9" style="3"/>
  </cols>
  <sheetData>
    <row r="1" spans="1:14" ht="30">
      <c r="A1" s="1" t="s">
        <v>29</v>
      </c>
      <c r="B1" s="1" t="s">
        <v>30</v>
      </c>
      <c r="C1" s="2" t="s">
        <v>31</v>
      </c>
      <c r="D1" s="1" t="s">
        <v>32</v>
      </c>
      <c r="E1" s="2" t="s">
        <v>33</v>
      </c>
      <c r="F1" s="1" t="s">
        <v>34</v>
      </c>
      <c r="G1" s="1" t="s">
        <v>35</v>
      </c>
      <c r="H1" s="1" t="s">
        <v>36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7</v>
      </c>
    </row>
    <row r="2" spans="1:14" ht="30">
      <c r="A2" s="4" t="s">
        <v>11</v>
      </c>
      <c r="B2" s="5" t="s">
        <v>604</v>
      </c>
      <c r="C2" s="5" t="s">
        <v>42</v>
      </c>
      <c r="D2" s="4">
        <v>563001</v>
      </c>
      <c r="E2" s="5" t="s">
        <v>43</v>
      </c>
      <c r="F2" s="6" t="s">
        <v>44</v>
      </c>
      <c r="G2" s="6" t="s">
        <v>44</v>
      </c>
      <c r="H2" s="6" t="s">
        <v>45</v>
      </c>
      <c r="I2" s="4" t="s">
        <v>46</v>
      </c>
      <c r="J2" s="4" t="s">
        <v>47</v>
      </c>
      <c r="K2" s="4" t="s">
        <v>48</v>
      </c>
      <c r="L2" s="4" t="s">
        <v>49</v>
      </c>
      <c r="M2" s="4" t="s">
        <v>20</v>
      </c>
      <c r="N2" s="6"/>
    </row>
    <row r="3" spans="1:14" ht="30">
      <c r="A3" s="4" t="s">
        <v>12</v>
      </c>
      <c r="B3" s="5" t="s">
        <v>605</v>
      </c>
      <c r="C3" s="5" t="s">
        <v>50</v>
      </c>
      <c r="D3" s="4">
        <v>562001</v>
      </c>
      <c r="E3" s="5" t="s">
        <v>43</v>
      </c>
      <c r="F3" s="6" t="s">
        <v>51</v>
      </c>
      <c r="G3" s="6" t="s">
        <v>51</v>
      </c>
      <c r="H3" s="6" t="s">
        <v>52</v>
      </c>
      <c r="I3" s="4" t="s">
        <v>53</v>
      </c>
      <c r="J3" s="4" t="s">
        <v>54</v>
      </c>
      <c r="K3" s="4" t="s">
        <v>48</v>
      </c>
      <c r="L3" s="4" t="s">
        <v>26</v>
      </c>
      <c r="M3" s="4" t="s">
        <v>20</v>
      </c>
      <c r="N3" s="6"/>
    </row>
    <row r="4" spans="1:14" ht="30">
      <c r="A4" s="4" t="s">
        <v>13</v>
      </c>
      <c r="B4" s="5" t="s">
        <v>606</v>
      </c>
      <c r="C4" s="5" t="s">
        <v>55</v>
      </c>
      <c r="D4" s="4">
        <v>561702</v>
      </c>
      <c r="E4" s="5" t="s">
        <v>56</v>
      </c>
      <c r="F4" s="6" t="s">
        <v>57</v>
      </c>
      <c r="G4" s="6" t="s">
        <v>57</v>
      </c>
      <c r="H4" s="6" t="s">
        <v>58</v>
      </c>
      <c r="I4" s="4" t="s">
        <v>59</v>
      </c>
      <c r="J4" s="4" t="s">
        <v>60</v>
      </c>
      <c r="K4" s="4" t="s">
        <v>61</v>
      </c>
      <c r="L4" s="4" t="s">
        <v>62</v>
      </c>
      <c r="M4" s="4" t="s">
        <v>20</v>
      </c>
      <c r="N4" s="6"/>
    </row>
    <row r="5" spans="1:14" ht="30">
      <c r="A5" s="7" t="s">
        <v>14</v>
      </c>
      <c r="B5" s="8" t="s">
        <v>607</v>
      </c>
      <c r="C5" s="8" t="s">
        <v>55</v>
      </c>
      <c r="D5" s="7">
        <v>561702</v>
      </c>
      <c r="E5" s="8" t="s">
        <v>63</v>
      </c>
      <c r="F5" s="9" t="s">
        <v>57</v>
      </c>
      <c r="G5" s="9" t="s">
        <v>64</v>
      </c>
      <c r="H5" s="9" t="s">
        <v>52</v>
      </c>
      <c r="I5" s="7" t="s">
        <v>53</v>
      </c>
      <c r="J5" s="7" t="s">
        <v>54</v>
      </c>
      <c r="K5" s="7" t="s">
        <v>48</v>
      </c>
      <c r="L5" s="7" t="s">
        <v>26</v>
      </c>
      <c r="M5" s="7" t="s">
        <v>20</v>
      </c>
      <c r="N5" s="9" t="s">
        <v>65</v>
      </c>
    </row>
    <row r="6" spans="1:14" ht="30">
      <c r="A6" s="7" t="s">
        <v>15</v>
      </c>
      <c r="B6" s="8" t="s">
        <v>608</v>
      </c>
      <c r="C6" s="8" t="s">
        <v>55</v>
      </c>
      <c r="D6" s="7">
        <v>561702</v>
      </c>
      <c r="E6" s="8" t="s">
        <v>66</v>
      </c>
      <c r="F6" s="9" t="s">
        <v>57</v>
      </c>
      <c r="G6" s="9" t="s">
        <v>67</v>
      </c>
      <c r="H6" s="9" t="s">
        <v>68</v>
      </c>
      <c r="I6" s="7" t="s">
        <v>59</v>
      </c>
      <c r="J6" s="7" t="s">
        <v>69</v>
      </c>
      <c r="K6" s="7" t="s">
        <v>61</v>
      </c>
      <c r="L6" s="7" t="s">
        <v>62</v>
      </c>
      <c r="M6" s="7" t="s">
        <v>20</v>
      </c>
      <c r="N6" s="9" t="s">
        <v>70</v>
      </c>
    </row>
    <row r="7" spans="1:14" ht="30">
      <c r="A7" s="4" t="s">
        <v>16</v>
      </c>
      <c r="B7" s="5" t="s">
        <v>609</v>
      </c>
      <c r="C7" s="5" t="s">
        <v>71</v>
      </c>
      <c r="D7" s="4">
        <v>561301</v>
      </c>
      <c r="E7" s="5" t="s">
        <v>43</v>
      </c>
      <c r="F7" s="6" t="s">
        <v>72</v>
      </c>
      <c r="G7" s="6" t="s">
        <v>72</v>
      </c>
      <c r="H7" s="6" t="s">
        <v>73</v>
      </c>
      <c r="I7" s="4" t="s">
        <v>74</v>
      </c>
      <c r="J7" s="4" t="s">
        <v>75</v>
      </c>
      <c r="K7" s="4" t="s">
        <v>61</v>
      </c>
      <c r="L7" s="4" t="s">
        <v>76</v>
      </c>
      <c r="M7" s="4" t="s">
        <v>20</v>
      </c>
      <c r="N7" s="6"/>
    </row>
    <row r="8" spans="1:14" ht="30">
      <c r="A8" s="4" t="s">
        <v>17</v>
      </c>
      <c r="B8" s="5" t="s">
        <v>610</v>
      </c>
      <c r="C8" s="5" t="s">
        <v>77</v>
      </c>
      <c r="D8" s="4">
        <v>561901</v>
      </c>
      <c r="E8" s="5" t="s">
        <v>43</v>
      </c>
      <c r="F8" s="6" t="s">
        <v>78</v>
      </c>
      <c r="G8" s="6" t="s">
        <v>78</v>
      </c>
      <c r="H8" s="6" t="s">
        <v>79</v>
      </c>
      <c r="I8" s="4" t="s">
        <v>59</v>
      </c>
      <c r="J8" s="4" t="s">
        <v>80</v>
      </c>
      <c r="K8" s="4" t="s">
        <v>61</v>
      </c>
      <c r="L8" s="4" t="s">
        <v>81</v>
      </c>
      <c r="M8" s="4" t="s">
        <v>20</v>
      </c>
      <c r="N8" s="6"/>
    </row>
    <row r="9" spans="1:14" ht="45">
      <c r="A9" s="7" t="s">
        <v>18</v>
      </c>
      <c r="B9" s="8" t="s">
        <v>611</v>
      </c>
      <c r="C9" s="8" t="s">
        <v>77</v>
      </c>
      <c r="D9" s="7">
        <v>561901</v>
      </c>
      <c r="E9" s="8" t="s">
        <v>82</v>
      </c>
      <c r="F9" s="9" t="s">
        <v>78</v>
      </c>
      <c r="G9" s="9" t="s">
        <v>83</v>
      </c>
      <c r="H9" s="9" t="s">
        <v>84</v>
      </c>
      <c r="I9" s="7" t="s">
        <v>59</v>
      </c>
      <c r="J9" s="7"/>
      <c r="K9" s="7" t="s">
        <v>61</v>
      </c>
      <c r="L9" s="7" t="s">
        <v>81</v>
      </c>
      <c r="M9" s="7" t="s">
        <v>20</v>
      </c>
      <c r="N9" s="9" t="s">
        <v>85</v>
      </c>
    </row>
    <row r="10" spans="1:14" ht="45">
      <c r="A10" s="4" t="s">
        <v>86</v>
      </c>
      <c r="B10" s="5" t="s">
        <v>612</v>
      </c>
      <c r="C10" s="5" t="s">
        <v>87</v>
      </c>
      <c r="D10" s="4">
        <v>563401</v>
      </c>
      <c r="E10" s="5" t="s">
        <v>43</v>
      </c>
      <c r="F10" s="138" t="s">
        <v>864</v>
      </c>
      <c r="G10" s="138" t="s">
        <v>864</v>
      </c>
      <c r="H10" s="6" t="s">
        <v>88</v>
      </c>
      <c r="I10" s="4" t="s">
        <v>89</v>
      </c>
      <c r="J10" s="4" t="s">
        <v>90</v>
      </c>
      <c r="K10" s="4" t="s">
        <v>48</v>
      </c>
      <c r="L10" s="4" t="s">
        <v>91</v>
      </c>
      <c r="M10" s="4" t="s">
        <v>20</v>
      </c>
      <c r="N10" s="6"/>
    </row>
    <row r="11" spans="1:14" ht="60">
      <c r="A11" s="4" t="s">
        <v>92</v>
      </c>
      <c r="B11" s="5" t="s">
        <v>613</v>
      </c>
      <c r="C11" s="5" t="s">
        <v>87</v>
      </c>
      <c r="D11" s="4">
        <v>563401</v>
      </c>
      <c r="E11" s="5" t="s">
        <v>82</v>
      </c>
      <c r="F11" s="6" t="s">
        <v>864</v>
      </c>
      <c r="G11" s="138" t="s">
        <v>865</v>
      </c>
      <c r="H11" s="6" t="s">
        <v>93</v>
      </c>
      <c r="I11" s="4" t="s">
        <v>89</v>
      </c>
      <c r="J11" s="4" t="s">
        <v>94</v>
      </c>
      <c r="K11" s="4" t="s">
        <v>48</v>
      </c>
      <c r="L11" s="4" t="s">
        <v>91</v>
      </c>
      <c r="M11" s="4" t="s">
        <v>20</v>
      </c>
      <c r="N11" s="6"/>
    </row>
    <row r="12" spans="1:14" ht="60">
      <c r="A12" s="4" t="s">
        <v>95</v>
      </c>
      <c r="B12" s="5" t="s">
        <v>614</v>
      </c>
      <c r="C12" s="5" t="s">
        <v>87</v>
      </c>
      <c r="D12" s="4">
        <v>563401</v>
      </c>
      <c r="E12" s="5" t="s">
        <v>96</v>
      </c>
      <c r="F12" s="6" t="s">
        <v>864</v>
      </c>
      <c r="G12" s="138" t="s">
        <v>866</v>
      </c>
      <c r="H12" s="6" t="s">
        <v>97</v>
      </c>
      <c r="I12" s="4" t="s">
        <v>89</v>
      </c>
      <c r="J12" s="4" t="s">
        <v>94</v>
      </c>
      <c r="K12" s="4" t="s">
        <v>48</v>
      </c>
      <c r="L12" s="4" t="s">
        <v>91</v>
      </c>
      <c r="M12" s="4" t="s">
        <v>20</v>
      </c>
      <c r="N12" s="6"/>
    </row>
    <row r="13" spans="1:14" ht="75">
      <c r="A13" s="4" t="s">
        <v>98</v>
      </c>
      <c r="B13" s="5" t="s">
        <v>615</v>
      </c>
      <c r="C13" s="5" t="s">
        <v>87</v>
      </c>
      <c r="D13" s="4">
        <v>563401</v>
      </c>
      <c r="E13" s="5" t="s">
        <v>99</v>
      </c>
      <c r="F13" s="6" t="s">
        <v>864</v>
      </c>
      <c r="G13" s="138" t="s">
        <v>867</v>
      </c>
      <c r="H13" s="6" t="s">
        <v>100</v>
      </c>
      <c r="I13" s="4" t="s">
        <v>89</v>
      </c>
      <c r="J13" s="4" t="s">
        <v>101</v>
      </c>
      <c r="K13" s="4" t="s">
        <v>48</v>
      </c>
      <c r="L13" s="4" t="s">
        <v>91</v>
      </c>
      <c r="M13" s="4" t="s">
        <v>20</v>
      </c>
      <c r="N13" s="6"/>
    </row>
    <row r="14" spans="1:14" ht="60">
      <c r="A14" s="4" t="s">
        <v>102</v>
      </c>
      <c r="B14" s="5" t="s">
        <v>616</v>
      </c>
      <c r="C14" s="5" t="s">
        <v>87</v>
      </c>
      <c r="D14" s="4">
        <v>563401</v>
      </c>
      <c r="E14" s="5" t="s">
        <v>63</v>
      </c>
      <c r="F14" s="6" t="s">
        <v>864</v>
      </c>
      <c r="G14" s="138" t="s">
        <v>868</v>
      </c>
      <c r="H14" s="6" t="s">
        <v>103</v>
      </c>
      <c r="I14" s="4" t="s">
        <v>89</v>
      </c>
      <c r="J14" s="4" t="s">
        <v>104</v>
      </c>
      <c r="K14" s="4" t="s">
        <v>48</v>
      </c>
      <c r="L14" s="4" t="s">
        <v>91</v>
      </c>
      <c r="M14" s="4" t="s">
        <v>20</v>
      </c>
      <c r="N14" s="6"/>
    </row>
    <row r="15" spans="1:14" ht="30">
      <c r="A15" s="4" t="s">
        <v>105</v>
      </c>
      <c r="B15" s="5" t="s">
        <v>617</v>
      </c>
      <c r="C15" s="5" t="s">
        <v>106</v>
      </c>
      <c r="D15" s="4">
        <v>561203</v>
      </c>
      <c r="E15" s="5" t="s">
        <v>107</v>
      </c>
      <c r="F15" s="6" t="s">
        <v>108</v>
      </c>
      <c r="G15" s="6" t="s">
        <v>108</v>
      </c>
      <c r="H15" s="6" t="s">
        <v>109</v>
      </c>
      <c r="I15" s="4" t="s">
        <v>74</v>
      </c>
      <c r="J15" s="4" t="s">
        <v>110</v>
      </c>
      <c r="K15" s="4" t="s">
        <v>61</v>
      </c>
      <c r="L15" s="4" t="s">
        <v>111</v>
      </c>
      <c r="M15" s="4" t="s">
        <v>20</v>
      </c>
      <c r="N15" s="6"/>
    </row>
    <row r="16" spans="1:14" ht="30">
      <c r="A16" s="4" t="s">
        <v>112</v>
      </c>
      <c r="B16" s="5" t="s">
        <v>618</v>
      </c>
      <c r="C16" s="5" t="s">
        <v>106</v>
      </c>
      <c r="D16" s="4">
        <v>561203</v>
      </c>
      <c r="E16" s="5" t="s">
        <v>43</v>
      </c>
      <c r="F16" s="6" t="s">
        <v>108</v>
      </c>
      <c r="G16" s="6" t="s">
        <v>113</v>
      </c>
      <c r="H16" s="6" t="s">
        <v>114</v>
      </c>
      <c r="I16" s="4" t="s">
        <v>74</v>
      </c>
      <c r="J16" s="10" t="s">
        <v>115</v>
      </c>
      <c r="K16" s="4" t="s">
        <v>61</v>
      </c>
      <c r="L16" s="4" t="s">
        <v>116</v>
      </c>
      <c r="M16" s="4" t="s">
        <v>117</v>
      </c>
      <c r="N16" s="6"/>
    </row>
    <row r="17" spans="1:14" ht="30">
      <c r="A17" s="4" t="s">
        <v>118</v>
      </c>
      <c r="B17" s="5" t="s">
        <v>619</v>
      </c>
      <c r="C17" s="5" t="s">
        <v>106</v>
      </c>
      <c r="D17" s="4">
        <v>561203</v>
      </c>
      <c r="E17" s="5" t="s">
        <v>119</v>
      </c>
      <c r="F17" s="6" t="s">
        <v>108</v>
      </c>
      <c r="G17" s="6" t="s">
        <v>120</v>
      </c>
      <c r="H17" s="6" t="s">
        <v>121</v>
      </c>
      <c r="I17" s="4" t="s">
        <v>74</v>
      </c>
      <c r="J17" s="4" t="s">
        <v>122</v>
      </c>
      <c r="K17" s="4" t="s">
        <v>61</v>
      </c>
      <c r="L17" s="4" t="s">
        <v>123</v>
      </c>
      <c r="M17" s="4" t="s">
        <v>20</v>
      </c>
      <c r="N17" s="6"/>
    </row>
    <row r="18" spans="1:14" ht="30">
      <c r="A18" s="4" t="s">
        <v>124</v>
      </c>
      <c r="B18" s="5" t="s">
        <v>620</v>
      </c>
      <c r="C18" s="5" t="s">
        <v>125</v>
      </c>
      <c r="D18" s="4">
        <v>561501</v>
      </c>
      <c r="E18" s="5" t="s">
        <v>96</v>
      </c>
      <c r="F18" s="6" t="s">
        <v>126</v>
      </c>
      <c r="G18" s="6" t="s">
        <v>126</v>
      </c>
      <c r="H18" s="6" t="s">
        <v>127</v>
      </c>
      <c r="I18" s="4" t="s">
        <v>128</v>
      </c>
      <c r="J18" s="4" t="s">
        <v>129</v>
      </c>
      <c r="K18" s="4" t="s">
        <v>61</v>
      </c>
      <c r="L18" s="4" t="s">
        <v>130</v>
      </c>
      <c r="M18" s="4" t="s">
        <v>20</v>
      </c>
      <c r="N18" s="6"/>
    </row>
    <row r="19" spans="1:14" ht="30">
      <c r="A19" s="4" t="s">
        <v>131</v>
      </c>
      <c r="B19" s="5" t="s">
        <v>621</v>
      </c>
      <c r="C19" s="5" t="s">
        <v>125</v>
      </c>
      <c r="D19" s="4">
        <v>561501</v>
      </c>
      <c r="E19" s="5" t="s">
        <v>132</v>
      </c>
      <c r="F19" s="6" t="s">
        <v>126</v>
      </c>
      <c r="G19" s="6" t="s">
        <v>133</v>
      </c>
      <c r="H19" s="6" t="s">
        <v>134</v>
      </c>
      <c r="I19" s="4" t="s">
        <v>135</v>
      </c>
      <c r="J19" s="4" t="s">
        <v>136</v>
      </c>
      <c r="K19" s="4" t="s">
        <v>48</v>
      </c>
      <c r="L19" s="4" t="s">
        <v>130</v>
      </c>
      <c r="M19" s="4" t="s">
        <v>20</v>
      </c>
      <c r="N19" s="6" t="s">
        <v>137</v>
      </c>
    </row>
    <row r="20" spans="1:14" ht="30">
      <c r="A20" s="4" t="s">
        <v>138</v>
      </c>
      <c r="B20" s="5" t="s">
        <v>622</v>
      </c>
      <c r="C20" s="5" t="s">
        <v>125</v>
      </c>
      <c r="D20" s="4">
        <v>561503</v>
      </c>
      <c r="E20" s="5" t="s">
        <v>139</v>
      </c>
      <c r="F20" s="6" t="s">
        <v>126</v>
      </c>
      <c r="G20" s="6" t="s">
        <v>140</v>
      </c>
      <c r="H20" s="6" t="s">
        <v>141</v>
      </c>
      <c r="I20" s="4" t="s">
        <v>142</v>
      </c>
      <c r="J20" s="4" t="s">
        <v>143</v>
      </c>
      <c r="K20" s="4" t="s">
        <v>48</v>
      </c>
      <c r="L20" s="4" t="s">
        <v>144</v>
      </c>
      <c r="M20" s="4" t="s">
        <v>145</v>
      </c>
      <c r="N20" s="6" t="s">
        <v>146</v>
      </c>
    </row>
    <row r="21" spans="1:14" ht="30">
      <c r="A21" s="4" t="s">
        <v>147</v>
      </c>
      <c r="B21" s="5" t="s">
        <v>623</v>
      </c>
      <c r="C21" s="5" t="s">
        <v>125</v>
      </c>
      <c r="D21" s="4">
        <v>561501</v>
      </c>
      <c r="E21" s="5" t="s">
        <v>148</v>
      </c>
      <c r="F21" s="6" t="s">
        <v>126</v>
      </c>
      <c r="G21" s="6" t="s">
        <v>149</v>
      </c>
      <c r="H21" s="6" t="s">
        <v>150</v>
      </c>
      <c r="I21" s="4" t="s">
        <v>142</v>
      </c>
      <c r="J21" s="4" t="s">
        <v>151</v>
      </c>
      <c r="K21" s="4" t="s">
        <v>48</v>
      </c>
      <c r="L21" s="4" t="s">
        <v>144</v>
      </c>
      <c r="M21" s="4" t="s">
        <v>145</v>
      </c>
      <c r="N21" s="6" t="s">
        <v>152</v>
      </c>
    </row>
    <row r="22" spans="1:14" ht="30">
      <c r="A22" s="4" t="s">
        <v>153</v>
      </c>
      <c r="B22" s="5" t="s">
        <v>624</v>
      </c>
      <c r="C22" s="5" t="s">
        <v>154</v>
      </c>
      <c r="D22" s="4">
        <v>561801</v>
      </c>
      <c r="E22" s="5" t="s">
        <v>43</v>
      </c>
      <c r="F22" s="6" t="s">
        <v>155</v>
      </c>
      <c r="G22" s="6" t="s">
        <v>155</v>
      </c>
      <c r="H22" s="6" t="s">
        <v>156</v>
      </c>
      <c r="I22" s="4" t="s">
        <v>59</v>
      </c>
      <c r="J22" s="4" t="s">
        <v>69</v>
      </c>
      <c r="K22" s="4" t="s">
        <v>61</v>
      </c>
      <c r="L22" s="4" t="s">
        <v>157</v>
      </c>
      <c r="M22" s="4" t="s">
        <v>20</v>
      </c>
      <c r="N22" s="6"/>
    </row>
    <row r="23" spans="1:14" ht="30">
      <c r="A23" s="4" t="s">
        <v>158</v>
      </c>
      <c r="B23" s="5" t="s">
        <v>625</v>
      </c>
      <c r="C23" s="5" t="s">
        <v>159</v>
      </c>
      <c r="D23" s="4">
        <v>562901</v>
      </c>
      <c r="E23" s="5" t="s">
        <v>43</v>
      </c>
      <c r="F23" s="6" t="s">
        <v>160</v>
      </c>
      <c r="G23" s="6" t="s">
        <v>160</v>
      </c>
      <c r="H23" s="6" t="s">
        <v>134</v>
      </c>
      <c r="I23" s="4" t="s">
        <v>135</v>
      </c>
      <c r="J23" s="4" t="s">
        <v>136</v>
      </c>
      <c r="K23" s="4" t="s">
        <v>48</v>
      </c>
      <c r="L23" s="4" t="s">
        <v>161</v>
      </c>
      <c r="M23" s="4" t="s">
        <v>20</v>
      </c>
      <c r="N23" s="6"/>
    </row>
    <row r="24" spans="1:14" ht="30">
      <c r="A24" s="4" t="s">
        <v>162</v>
      </c>
      <c r="B24" s="5" t="s">
        <v>626</v>
      </c>
      <c r="C24" s="5" t="s">
        <v>163</v>
      </c>
      <c r="D24" s="4">
        <v>563101</v>
      </c>
      <c r="E24" s="5" t="s">
        <v>43</v>
      </c>
      <c r="F24" s="6" t="s">
        <v>164</v>
      </c>
      <c r="G24" s="6" t="s">
        <v>164</v>
      </c>
      <c r="H24" s="6" t="s">
        <v>165</v>
      </c>
      <c r="I24" s="4" t="s">
        <v>166</v>
      </c>
      <c r="J24" s="4" t="s">
        <v>167</v>
      </c>
      <c r="K24" s="4" t="s">
        <v>61</v>
      </c>
      <c r="L24" s="4" t="s">
        <v>627</v>
      </c>
      <c r="M24" s="4" t="s">
        <v>20</v>
      </c>
      <c r="N24" s="6"/>
    </row>
    <row r="25" spans="1:14" ht="30">
      <c r="A25" s="4" t="s">
        <v>168</v>
      </c>
      <c r="B25" s="5" t="s">
        <v>628</v>
      </c>
      <c r="C25" s="5" t="s">
        <v>169</v>
      </c>
      <c r="D25" s="4">
        <v>561601</v>
      </c>
      <c r="E25" s="5" t="s">
        <v>43</v>
      </c>
      <c r="F25" s="6" t="s">
        <v>170</v>
      </c>
      <c r="G25" s="6" t="s">
        <v>170</v>
      </c>
      <c r="H25" s="6" t="s">
        <v>171</v>
      </c>
      <c r="I25" s="4" t="s">
        <v>59</v>
      </c>
      <c r="J25" s="4" t="s">
        <v>172</v>
      </c>
      <c r="K25" s="4" t="s">
        <v>61</v>
      </c>
      <c r="L25" s="4" t="s">
        <v>629</v>
      </c>
      <c r="M25" s="4" t="s">
        <v>630</v>
      </c>
      <c r="N25" s="6"/>
    </row>
    <row r="26" spans="1:14" ht="30">
      <c r="A26" s="4" t="s">
        <v>173</v>
      </c>
      <c r="B26" s="5" t="s">
        <v>631</v>
      </c>
      <c r="C26" s="5" t="s">
        <v>174</v>
      </c>
      <c r="D26" s="4">
        <v>563201</v>
      </c>
      <c r="E26" s="5" t="s">
        <v>43</v>
      </c>
      <c r="F26" s="6" t="s">
        <v>175</v>
      </c>
      <c r="G26" s="6" t="s">
        <v>175</v>
      </c>
      <c r="H26" s="6" t="s">
        <v>176</v>
      </c>
      <c r="I26" s="4" t="s">
        <v>177</v>
      </c>
      <c r="J26" s="4" t="s">
        <v>178</v>
      </c>
      <c r="K26" s="4" t="s">
        <v>48</v>
      </c>
      <c r="L26" s="4" t="s">
        <v>179</v>
      </c>
      <c r="M26" s="4" t="s">
        <v>20</v>
      </c>
      <c r="N26" s="6"/>
    </row>
    <row r="27" spans="1:14" ht="30">
      <c r="A27" s="4" t="s">
        <v>180</v>
      </c>
      <c r="B27" s="5" t="s">
        <v>632</v>
      </c>
      <c r="C27" s="5" t="s">
        <v>181</v>
      </c>
      <c r="D27" s="4">
        <v>563301</v>
      </c>
      <c r="E27" s="5" t="s">
        <v>43</v>
      </c>
      <c r="F27" s="6" t="s">
        <v>182</v>
      </c>
      <c r="G27" s="6" t="s">
        <v>182</v>
      </c>
      <c r="H27" s="6" t="s">
        <v>183</v>
      </c>
      <c r="I27" s="4" t="s">
        <v>184</v>
      </c>
      <c r="J27" s="4" t="s">
        <v>185</v>
      </c>
      <c r="K27" s="4" t="s">
        <v>48</v>
      </c>
      <c r="L27" s="4" t="s">
        <v>186</v>
      </c>
      <c r="M27" s="4" t="s">
        <v>20</v>
      </c>
      <c r="N27" s="6"/>
    </row>
    <row r="28" spans="1:14" ht="30">
      <c r="A28" s="4" t="s">
        <v>187</v>
      </c>
      <c r="B28" s="5" t="s">
        <v>633</v>
      </c>
      <c r="C28" s="5" t="s">
        <v>188</v>
      </c>
      <c r="D28" s="4">
        <v>563501</v>
      </c>
      <c r="E28" s="5" t="s">
        <v>43</v>
      </c>
      <c r="F28" s="6" t="s">
        <v>189</v>
      </c>
      <c r="G28" s="6" t="s">
        <v>189</v>
      </c>
      <c r="H28" s="6" t="s">
        <v>190</v>
      </c>
      <c r="I28" s="4" t="s">
        <v>89</v>
      </c>
      <c r="J28" s="4" t="s">
        <v>191</v>
      </c>
      <c r="K28" s="4" t="s">
        <v>48</v>
      </c>
      <c r="L28" s="4" t="s">
        <v>192</v>
      </c>
      <c r="M28" s="4" t="s">
        <v>20</v>
      </c>
      <c r="N28" s="6"/>
    </row>
    <row r="29" spans="1:14" ht="30">
      <c r="A29" s="4" t="s">
        <v>193</v>
      </c>
      <c r="B29" s="5" t="s">
        <v>634</v>
      </c>
      <c r="C29" s="5" t="s">
        <v>188</v>
      </c>
      <c r="D29" s="4">
        <v>563501</v>
      </c>
      <c r="E29" s="5" t="s">
        <v>82</v>
      </c>
      <c r="F29" s="6" t="s">
        <v>189</v>
      </c>
      <c r="G29" s="6" t="s">
        <v>194</v>
      </c>
      <c r="H29" s="6" t="s">
        <v>195</v>
      </c>
      <c r="I29" s="4" t="s">
        <v>196</v>
      </c>
      <c r="J29" s="4" t="s">
        <v>197</v>
      </c>
      <c r="K29" s="4" t="s">
        <v>48</v>
      </c>
      <c r="L29" s="4" t="s">
        <v>192</v>
      </c>
      <c r="M29" s="4" t="s">
        <v>20</v>
      </c>
      <c r="N29" s="6"/>
    </row>
    <row r="30" spans="1:14" ht="30">
      <c r="A30" s="4" t="s">
        <v>198</v>
      </c>
      <c r="B30" s="5" t="s">
        <v>635</v>
      </c>
      <c r="C30" s="5" t="s">
        <v>199</v>
      </c>
      <c r="D30" s="4">
        <v>563601</v>
      </c>
      <c r="E30" s="5" t="s">
        <v>43</v>
      </c>
      <c r="F30" s="6" t="s">
        <v>200</v>
      </c>
      <c r="G30" s="6" t="s">
        <v>200</v>
      </c>
      <c r="H30" s="6" t="s">
        <v>201</v>
      </c>
      <c r="I30" s="4" t="s">
        <v>202</v>
      </c>
      <c r="J30" s="4" t="s">
        <v>203</v>
      </c>
      <c r="K30" s="4" t="s">
        <v>61</v>
      </c>
      <c r="L30" s="4" t="s">
        <v>204</v>
      </c>
      <c r="M30" s="4" t="s">
        <v>20</v>
      </c>
      <c r="N30" s="6"/>
    </row>
    <row r="31" spans="1:14" ht="30">
      <c r="A31" s="4" t="s">
        <v>205</v>
      </c>
      <c r="B31" s="5" t="s">
        <v>636</v>
      </c>
      <c r="C31" s="5" t="s">
        <v>206</v>
      </c>
      <c r="D31" s="4">
        <v>562101</v>
      </c>
      <c r="E31" s="5" t="s">
        <v>43</v>
      </c>
      <c r="F31" s="6" t="s">
        <v>207</v>
      </c>
      <c r="G31" s="6" t="s">
        <v>207</v>
      </c>
      <c r="H31" s="6" t="s">
        <v>208</v>
      </c>
      <c r="I31" s="4" t="s">
        <v>209</v>
      </c>
      <c r="J31" s="4" t="s">
        <v>210</v>
      </c>
      <c r="K31" s="4" t="s">
        <v>48</v>
      </c>
      <c r="L31" s="4" t="s">
        <v>211</v>
      </c>
      <c r="M31" s="4" t="s">
        <v>20</v>
      </c>
      <c r="N31" s="6"/>
    </row>
    <row r="32" spans="1:14" ht="30">
      <c r="A32" s="4" t="s">
        <v>212</v>
      </c>
      <c r="B32" s="5" t="s">
        <v>637</v>
      </c>
      <c r="C32" s="5" t="s">
        <v>213</v>
      </c>
      <c r="D32" s="4">
        <v>564101</v>
      </c>
      <c r="E32" s="5" t="s">
        <v>43</v>
      </c>
      <c r="F32" s="6" t="s">
        <v>214</v>
      </c>
      <c r="G32" s="6" t="s">
        <v>214</v>
      </c>
      <c r="H32" s="6" t="s">
        <v>215</v>
      </c>
      <c r="I32" s="4" t="s">
        <v>216</v>
      </c>
      <c r="J32" s="4" t="s">
        <v>217</v>
      </c>
      <c r="K32" s="4" t="s">
        <v>48</v>
      </c>
      <c r="L32" s="4" t="s">
        <v>638</v>
      </c>
      <c r="M32" s="4" t="s">
        <v>630</v>
      </c>
      <c r="N32" s="6"/>
    </row>
    <row r="33" spans="1:14" ht="30">
      <c r="A33" s="4" t="s">
        <v>218</v>
      </c>
      <c r="B33" s="5" t="s">
        <v>639</v>
      </c>
      <c r="C33" s="5" t="s">
        <v>219</v>
      </c>
      <c r="D33" s="4">
        <v>563701</v>
      </c>
      <c r="E33" s="5" t="s">
        <v>43</v>
      </c>
      <c r="F33" s="6" t="s">
        <v>220</v>
      </c>
      <c r="G33" s="6" t="s">
        <v>220</v>
      </c>
      <c r="H33" s="6" t="s">
        <v>221</v>
      </c>
      <c r="I33" s="4" t="s">
        <v>202</v>
      </c>
      <c r="J33" s="4" t="s">
        <v>222</v>
      </c>
      <c r="K33" s="4" t="s">
        <v>61</v>
      </c>
      <c r="L33" s="4" t="s">
        <v>223</v>
      </c>
      <c r="M33" s="4" t="s">
        <v>20</v>
      </c>
      <c r="N33" s="6"/>
    </row>
    <row r="34" spans="1:14" ht="30">
      <c r="A34" s="4" t="s">
        <v>224</v>
      </c>
      <c r="B34" s="5" t="s">
        <v>640</v>
      </c>
      <c r="C34" s="5" t="s">
        <v>219</v>
      </c>
      <c r="D34" s="4">
        <v>563702</v>
      </c>
      <c r="E34" s="5" t="s">
        <v>82</v>
      </c>
      <c r="F34" s="6" t="s">
        <v>220</v>
      </c>
      <c r="G34" s="6" t="s">
        <v>225</v>
      </c>
      <c r="H34" s="6" t="s">
        <v>226</v>
      </c>
      <c r="I34" s="4" t="s">
        <v>227</v>
      </c>
      <c r="J34" s="4" t="s">
        <v>228</v>
      </c>
      <c r="K34" s="4" t="s">
        <v>48</v>
      </c>
      <c r="L34" s="4" t="s">
        <v>229</v>
      </c>
      <c r="M34" s="4" t="s">
        <v>145</v>
      </c>
      <c r="N34" s="6"/>
    </row>
    <row r="35" spans="1:14" ht="45">
      <c r="A35" s="4" t="s">
        <v>230</v>
      </c>
      <c r="B35" s="5" t="s">
        <v>641</v>
      </c>
      <c r="C35" s="5" t="s">
        <v>219</v>
      </c>
      <c r="D35" s="4">
        <v>563703</v>
      </c>
      <c r="E35" s="5" t="s">
        <v>96</v>
      </c>
      <c r="F35" s="6" t="s">
        <v>220</v>
      </c>
      <c r="G35" s="6" t="s">
        <v>231</v>
      </c>
      <c r="H35" s="6" t="s">
        <v>232</v>
      </c>
      <c r="I35" s="4" t="s">
        <v>202</v>
      </c>
      <c r="J35" s="4" t="s">
        <v>233</v>
      </c>
      <c r="K35" s="4" t="s">
        <v>61</v>
      </c>
      <c r="L35" s="4" t="s">
        <v>234</v>
      </c>
      <c r="M35" s="4" t="s">
        <v>145</v>
      </c>
      <c r="N35" s="6"/>
    </row>
    <row r="36" spans="1:14" ht="45">
      <c r="A36" s="4" t="s">
        <v>235</v>
      </c>
      <c r="B36" s="5" t="s">
        <v>642</v>
      </c>
      <c r="C36" s="5" t="s">
        <v>219</v>
      </c>
      <c r="D36" s="4">
        <v>563705</v>
      </c>
      <c r="E36" s="5" t="s">
        <v>99</v>
      </c>
      <c r="F36" s="6" t="s">
        <v>220</v>
      </c>
      <c r="G36" s="6" t="s">
        <v>236</v>
      </c>
      <c r="H36" s="6" t="s">
        <v>237</v>
      </c>
      <c r="I36" s="4" t="s">
        <v>202</v>
      </c>
      <c r="J36" s="4" t="s">
        <v>238</v>
      </c>
      <c r="K36" s="4" t="s">
        <v>61</v>
      </c>
      <c r="L36" s="4" t="s">
        <v>239</v>
      </c>
      <c r="M36" s="4" t="s">
        <v>145</v>
      </c>
      <c r="N36" s="6"/>
    </row>
    <row r="37" spans="1:14" ht="60">
      <c r="A37" s="4" t="s">
        <v>240</v>
      </c>
      <c r="B37" s="5" t="s">
        <v>643</v>
      </c>
      <c r="C37" s="5" t="s">
        <v>219</v>
      </c>
      <c r="D37" s="4">
        <v>563705</v>
      </c>
      <c r="E37" s="5" t="s">
        <v>119</v>
      </c>
      <c r="F37" s="6" t="s">
        <v>220</v>
      </c>
      <c r="G37" s="6" t="s">
        <v>241</v>
      </c>
      <c r="H37" s="6" t="s">
        <v>208</v>
      </c>
      <c r="I37" s="4" t="s">
        <v>209</v>
      </c>
      <c r="J37" s="4" t="s">
        <v>210</v>
      </c>
      <c r="K37" s="4" t="s">
        <v>48</v>
      </c>
      <c r="L37" s="4" t="s">
        <v>239</v>
      </c>
      <c r="M37" s="4" t="s">
        <v>145</v>
      </c>
      <c r="N37" s="6"/>
    </row>
    <row r="38" spans="1:14" ht="30">
      <c r="A38" s="4" t="s">
        <v>242</v>
      </c>
      <c r="B38" s="5" t="s">
        <v>644</v>
      </c>
      <c r="C38" s="5" t="s">
        <v>243</v>
      </c>
      <c r="D38" s="4">
        <v>564001</v>
      </c>
      <c r="E38" s="5" t="s">
        <v>43</v>
      </c>
      <c r="F38" s="6" t="s">
        <v>244</v>
      </c>
      <c r="G38" s="6" t="s">
        <v>244</v>
      </c>
      <c r="H38" s="6" t="s">
        <v>245</v>
      </c>
      <c r="I38" s="4" t="s">
        <v>246</v>
      </c>
      <c r="J38" s="4" t="s">
        <v>247</v>
      </c>
      <c r="K38" s="4" t="s">
        <v>48</v>
      </c>
      <c r="L38" s="4" t="s">
        <v>248</v>
      </c>
      <c r="M38" s="4" t="s">
        <v>20</v>
      </c>
      <c r="N38" s="6"/>
    </row>
    <row r="39" spans="1:14" ht="30">
      <c r="A39" s="4" t="s">
        <v>249</v>
      </c>
      <c r="B39" s="5" t="s">
        <v>645</v>
      </c>
      <c r="C39" s="5" t="s">
        <v>250</v>
      </c>
      <c r="D39" s="4">
        <v>563901</v>
      </c>
      <c r="E39" s="5" t="s">
        <v>43</v>
      </c>
      <c r="F39" s="6" t="s">
        <v>251</v>
      </c>
      <c r="G39" s="6" t="s">
        <v>251</v>
      </c>
      <c r="H39" s="6" t="s">
        <v>252</v>
      </c>
      <c r="I39" s="4" t="s">
        <v>253</v>
      </c>
      <c r="J39" s="4" t="s">
        <v>254</v>
      </c>
      <c r="K39" s="4" t="s">
        <v>48</v>
      </c>
      <c r="L39" s="4" t="s">
        <v>255</v>
      </c>
      <c r="M39" s="4" t="s">
        <v>20</v>
      </c>
      <c r="N39" s="6"/>
    </row>
    <row r="40" spans="1:14" ht="30">
      <c r="A40" s="4" t="s">
        <v>256</v>
      </c>
      <c r="B40" s="5" t="s">
        <v>646</v>
      </c>
      <c r="C40" s="5" t="s">
        <v>257</v>
      </c>
      <c r="D40" s="4">
        <v>564201</v>
      </c>
      <c r="E40" s="5" t="s">
        <v>43</v>
      </c>
      <c r="F40" s="6" t="s">
        <v>258</v>
      </c>
      <c r="G40" s="6" t="s">
        <v>258</v>
      </c>
      <c r="H40" s="6" t="s">
        <v>259</v>
      </c>
      <c r="I40" s="4" t="s">
        <v>260</v>
      </c>
      <c r="J40" s="4" t="s">
        <v>261</v>
      </c>
      <c r="K40" s="4" t="s">
        <v>48</v>
      </c>
      <c r="L40" s="4" t="s">
        <v>262</v>
      </c>
      <c r="M40" s="4" t="s">
        <v>20</v>
      </c>
      <c r="N40" s="6"/>
    </row>
    <row r="41" spans="1:14" ht="30">
      <c r="A41" s="4" t="s">
        <v>263</v>
      </c>
      <c r="B41" s="5" t="s">
        <v>647</v>
      </c>
      <c r="C41" s="5" t="s">
        <v>257</v>
      </c>
      <c r="D41" s="4">
        <v>564202</v>
      </c>
      <c r="E41" s="5" t="s">
        <v>107</v>
      </c>
      <c r="F41" s="6" t="s">
        <v>258</v>
      </c>
      <c r="G41" s="6" t="s">
        <v>264</v>
      </c>
      <c r="H41" s="6" t="s">
        <v>265</v>
      </c>
      <c r="I41" s="4" t="s">
        <v>266</v>
      </c>
      <c r="J41" s="4" t="s">
        <v>267</v>
      </c>
      <c r="K41" s="4" t="s">
        <v>48</v>
      </c>
      <c r="L41" s="4" t="s">
        <v>268</v>
      </c>
      <c r="M41" s="4" t="s">
        <v>145</v>
      </c>
      <c r="N41" s="6"/>
    </row>
    <row r="42" spans="1:14" ht="30">
      <c r="A42" s="4" t="s">
        <v>269</v>
      </c>
      <c r="B42" s="5" t="s">
        <v>648</v>
      </c>
      <c r="C42" s="5" t="s">
        <v>270</v>
      </c>
      <c r="D42" s="4">
        <v>564401</v>
      </c>
      <c r="E42" s="5" t="s">
        <v>43</v>
      </c>
      <c r="F42" s="6" t="s">
        <v>271</v>
      </c>
      <c r="G42" s="6" t="s">
        <v>271</v>
      </c>
      <c r="H42" s="6" t="s">
        <v>272</v>
      </c>
      <c r="I42" s="4" t="s">
        <v>273</v>
      </c>
      <c r="J42" s="4" t="s">
        <v>274</v>
      </c>
      <c r="K42" s="4" t="s">
        <v>48</v>
      </c>
      <c r="L42" s="4" t="s">
        <v>275</v>
      </c>
      <c r="M42" s="4" t="s">
        <v>20</v>
      </c>
      <c r="N42" s="6"/>
    </row>
    <row r="43" spans="1:14" ht="30">
      <c r="A43" s="4" t="s">
        <v>276</v>
      </c>
      <c r="B43" s="5" t="s">
        <v>649</v>
      </c>
      <c r="C43" s="5" t="s">
        <v>277</v>
      </c>
      <c r="D43" s="4">
        <v>564301</v>
      </c>
      <c r="E43" s="5" t="s">
        <v>43</v>
      </c>
      <c r="F43" s="6" t="s">
        <v>278</v>
      </c>
      <c r="G43" s="6" t="s">
        <v>278</v>
      </c>
      <c r="H43" s="6" t="s">
        <v>279</v>
      </c>
      <c r="I43" s="4" t="s">
        <v>280</v>
      </c>
      <c r="J43" s="4" t="s">
        <v>281</v>
      </c>
      <c r="K43" s="4" t="s">
        <v>48</v>
      </c>
      <c r="L43" s="4" t="s">
        <v>282</v>
      </c>
      <c r="M43" s="4" t="s">
        <v>20</v>
      </c>
      <c r="N43" s="6"/>
    </row>
    <row r="44" spans="1:14" ht="30">
      <c r="A44" s="4" t="s">
        <v>283</v>
      </c>
      <c r="B44" s="5" t="s">
        <v>650</v>
      </c>
      <c r="C44" s="5" t="s">
        <v>277</v>
      </c>
      <c r="D44" s="4">
        <v>564302</v>
      </c>
      <c r="E44" s="5" t="s">
        <v>82</v>
      </c>
      <c r="F44" s="6" t="s">
        <v>278</v>
      </c>
      <c r="G44" s="6" t="s">
        <v>284</v>
      </c>
      <c r="H44" s="6" t="s">
        <v>285</v>
      </c>
      <c r="I44" s="4" t="s">
        <v>286</v>
      </c>
      <c r="J44" s="4" t="s">
        <v>287</v>
      </c>
      <c r="K44" s="4" t="s">
        <v>48</v>
      </c>
      <c r="L44" s="4" t="s">
        <v>288</v>
      </c>
      <c r="M44" s="4" t="s">
        <v>289</v>
      </c>
      <c r="N44" s="6"/>
    </row>
    <row r="45" spans="1:14" ht="30">
      <c r="A45" s="4" t="s">
        <v>290</v>
      </c>
      <c r="B45" s="5" t="s">
        <v>651</v>
      </c>
      <c r="C45" s="5" t="s">
        <v>291</v>
      </c>
      <c r="D45" s="4">
        <v>564501</v>
      </c>
      <c r="E45" s="5" t="s">
        <v>43</v>
      </c>
      <c r="F45" s="6" t="s">
        <v>292</v>
      </c>
      <c r="G45" s="6" t="s">
        <v>292</v>
      </c>
      <c r="H45" s="6" t="s">
        <v>293</v>
      </c>
      <c r="I45" s="4" t="s">
        <v>294</v>
      </c>
      <c r="J45" s="10" t="s">
        <v>295</v>
      </c>
      <c r="K45" s="4" t="s">
        <v>48</v>
      </c>
      <c r="L45" s="4" t="s">
        <v>296</v>
      </c>
      <c r="M45" s="4" t="s">
        <v>20</v>
      </c>
      <c r="N45" s="6"/>
    </row>
    <row r="46" spans="1:14" ht="30">
      <c r="A46" s="4" t="s">
        <v>297</v>
      </c>
      <c r="B46" s="5" t="s">
        <v>652</v>
      </c>
      <c r="C46" s="5" t="s">
        <v>298</v>
      </c>
      <c r="D46" s="4">
        <v>563801</v>
      </c>
      <c r="E46" s="5" t="s">
        <v>43</v>
      </c>
      <c r="F46" s="6" t="s">
        <v>299</v>
      </c>
      <c r="G46" s="6" t="s">
        <v>299</v>
      </c>
      <c r="H46" s="6" t="s">
        <v>300</v>
      </c>
      <c r="I46" s="4" t="s">
        <v>301</v>
      </c>
      <c r="J46" s="4" t="s">
        <v>302</v>
      </c>
      <c r="K46" s="4" t="s">
        <v>48</v>
      </c>
      <c r="L46" s="4" t="s">
        <v>303</v>
      </c>
      <c r="M46" s="4" t="s">
        <v>20</v>
      </c>
      <c r="N46" s="6"/>
    </row>
    <row r="47" spans="1:14" ht="30">
      <c r="A47" s="4" t="s">
        <v>304</v>
      </c>
      <c r="B47" s="5" t="s">
        <v>653</v>
      </c>
      <c r="C47" s="5" t="s">
        <v>305</v>
      </c>
      <c r="D47" s="4">
        <v>560901</v>
      </c>
      <c r="E47" s="5" t="s">
        <v>43</v>
      </c>
      <c r="F47" s="6" t="s">
        <v>306</v>
      </c>
      <c r="G47" s="6" t="s">
        <v>306</v>
      </c>
      <c r="H47" s="6" t="s">
        <v>307</v>
      </c>
      <c r="I47" s="4" t="s">
        <v>308</v>
      </c>
      <c r="J47" s="4" t="s">
        <v>309</v>
      </c>
      <c r="K47" s="4" t="s">
        <v>61</v>
      </c>
      <c r="L47" s="4" t="s">
        <v>310</v>
      </c>
      <c r="M47" s="4" t="s">
        <v>20</v>
      </c>
      <c r="N47" s="6"/>
    </row>
    <row r="48" spans="1:14" ht="30">
      <c r="A48" s="4" t="s">
        <v>311</v>
      </c>
      <c r="B48" s="5" t="s">
        <v>654</v>
      </c>
      <c r="C48" s="5" t="s">
        <v>312</v>
      </c>
      <c r="D48" s="4">
        <v>561401</v>
      </c>
      <c r="E48" s="5" t="s">
        <v>43</v>
      </c>
      <c r="F48" s="6" t="s">
        <v>313</v>
      </c>
      <c r="G48" s="6" t="s">
        <v>313</v>
      </c>
      <c r="H48" s="6" t="s">
        <v>314</v>
      </c>
      <c r="I48" s="4" t="s">
        <v>315</v>
      </c>
      <c r="J48" s="4">
        <v>2044</v>
      </c>
      <c r="K48" s="4" t="s">
        <v>48</v>
      </c>
      <c r="L48" s="4" t="s">
        <v>316</v>
      </c>
      <c r="M48" s="4" t="s">
        <v>20</v>
      </c>
      <c r="N48" s="6"/>
    </row>
    <row r="49" spans="1:14" ht="30">
      <c r="A49" s="4" t="s">
        <v>317</v>
      </c>
      <c r="B49" s="5" t="s">
        <v>655</v>
      </c>
      <c r="C49" s="5" t="s">
        <v>318</v>
      </c>
      <c r="D49" s="4">
        <v>560501</v>
      </c>
      <c r="E49" s="5" t="s">
        <v>43</v>
      </c>
      <c r="F49" s="6" t="s">
        <v>319</v>
      </c>
      <c r="G49" s="6" t="s">
        <v>319</v>
      </c>
      <c r="H49" s="6" t="s">
        <v>320</v>
      </c>
      <c r="I49" s="4" t="s">
        <v>321</v>
      </c>
      <c r="J49" s="4" t="s">
        <v>322</v>
      </c>
      <c r="K49" s="4" t="s">
        <v>61</v>
      </c>
      <c r="L49" s="4" t="s">
        <v>323</v>
      </c>
      <c r="M49" s="4" t="s">
        <v>20</v>
      </c>
      <c r="N49" s="6"/>
    </row>
    <row r="50" spans="1:14" ht="30">
      <c r="A50" s="4" t="s">
        <v>324</v>
      </c>
      <c r="B50" s="5" t="s">
        <v>656</v>
      </c>
      <c r="C50" s="5" t="s">
        <v>325</v>
      </c>
      <c r="D50" s="4">
        <v>562401</v>
      </c>
      <c r="E50" s="5" t="s">
        <v>43</v>
      </c>
      <c r="F50" s="6" t="s">
        <v>326</v>
      </c>
      <c r="G50" s="6" t="s">
        <v>326</v>
      </c>
      <c r="H50" s="6" t="s">
        <v>327</v>
      </c>
      <c r="I50" s="4" t="s">
        <v>328</v>
      </c>
      <c r="J50" s="4" t="s">
        <v>329</v>
      </c>
      <c r="K50" s="4" t="s">
        <v>48</v>
      </c>
      <c r="L50" s="4" t="s">
        <v>330</v>
      </c>
      <c r="M50" s="4" t="s">
        <v>20</v>
      </c>
      <c r="N50" s="6"/>
    </row>
    <row r="51" spans="1:14" ht="30">
      <c r="A51" s="4" t="s">
        <v>331</v>
      </c>
      <c r="B51" s="5" t="s">
        <v>657</v>
      </c>
      <c r="C51" s="5" t="s">
        <v>332</v>
      </c>
      <c r="D51" s="4">
        <v>561101</v>
      </c>
      <c r="E51" s="5" t="s">
        <v>43</v>
      </c>
      <c r="F51" s="6" t="s">
        <v>333</v>
      </c>
      <c r="G51" s="6" t="s">
        <v>333</v>
      </c>
      <c r="H51" s="6" t="s">
        <v>334</v>
      </c>
      <c r="I51" s="4" t="s">
        <v>335</v>
      </c>
      <c r="J51" s="4" t="s">
        <v>336</v>
      </c>
      <c r="K51" s="4" t="s">
        <v>48</v>
      </c>
      <c r="L51" s="4" t="s">
        <v>337</v>
      </c>
      <c r="M51" s="4" t="s">
        <v>20</v>
      </c>
      <c r="N51" s="6"/>
    </row>
    <row r="52" spans="1:14" ht="30">
      <c r="A52" s="4" t="s">
        <v>338</v>
      </c>
      <c r="B52" s="5" t="s">
        <v>658</v>
      </c>
      <c r="C52" s="5" t="s">
        <v>332</v>
      </c>
      <c r="D52" s="4">
        <v>561102</v>
      </c>
      <c r="E52" s="5" t="s">
        <v>139</v>
      </c>
      <c r="F52" s="6" t="s">
        <v>333</v>
      </c>
      <c r="G52" s="6" t="s">
        <v>339</v>
      </c>
      <c r="H52" s="6" t="s">
        <v>340</v>
      </c>
      <c r="I52" s="4" t="s">
        <v>341</v>
      </c>
      <c r="J52" s="4" t="s">
        <v>342</v>
      </c>
      <c r="K52" s="4" t="s">
        <v>48</v>
      </c>
      <c r="L52" s="4" t="s">
        <v>343</v>
      </c>
      <c r="M52" s="4" t="s">
        <v>145</v>
      </c>
      <c r="N52" s="6"/>
    </row>
    <row r="53" spans="1:14" ht="30">
      <c r="A53" s="4" t="s">
        <v>344</v>
      </c>
      <c r="B53" s="5" t="s">
        <v>659</v>
      </c>
      <c r="C53" s="5" t="s">
        <v>345</v>
      </c>
      <c r="D53" s="4">
        <v>560701</v>
      </c>
      <c r="E53" s="5" t="s">
        <v>43</v>
      </c>
      <c r="F53" s="6" t="s">
        <v>346</v>
      </c>
      <c r="G53" s="6" t="s">
        <v>346</v>
      </c>
      <c r="H53" s="6" t="s">
        <v>347</v>
      </c>
      <c r="I53" s="4" t="s">
        <v>321</v>
      </c>
      <c r="J53" s="4" t="s">
        <v>348</v>
      </c>
      <c r="K53" s="4" t="s">
        <v>61</v>
      </c>
      <c r="L53" s="4" t="s">
        <v>349</v>
      </c>
      <c r="M53" s="4" t="s">
        <v>20</v>
      </c>
      <c r="N53" s="6"/>
    </row>
    <row r="54" spans="1:14" ht="30">
      <c r="A54" s="4" t="s">
        <v>350</v>
      </c>
      <c r="B54" s="5" t="s">
        <v>660</v>
      </c>
      <c r="C54" s="5" t="s">
        <v>351</v>
      </c>
      <c r="D54" s="4">
        <v>561001</v>
      </c>
      <c r="E54" s="5" t="s">
        <v>43</v>
      </c>
      <c r="F54" s="6" t="s">
        <v>352</v>
      </c>
      <c r="G54" s="6" t="s">
        <v>352</v>
      </c>
      <c r="H54" s="6" t="s">
        <v>353</v>
      </c>
      <c r="I54" s="4" t="s">
        <v>354</v>
      </c>
      <c r="J54" s="4" t="s">
        <v>355</v>
      </c>
      <c r="K54" s="4" t="s">
        <v>48</v>
      </c>
      <c r="L54" s="4" t="s">
        <v>356</v>
      </c>
      <c r="M54" s="4" t="s">
        <v>20</v>
      </c>
      <c r="N54" s="6"/>
    </row>
    <row r="55" spans="1:14" ht="45">
      <c r="A55" s="4" t="s">
        <v>357</v>
      </c>
      <c r="B55" s="5" t="s">
        <v>661</v>
      </c>
      <c r="C55" s="5" t="s">
        <v>351</v>
      </c>
      <c r="D55" s="4">
        <v>561002</v>
      </c>
      <c r="E55" s="5" t="s">
        <v>96</v>
      </c>
      <c r="F55" s="6" t="s">
        <v>352</v>
      </c>
      <c r="G55" s="6" t="s">
        <v>358</v>
      </c>
      <c r="H55" s="6" t="s">
        <v>359</v>
      </c>
      <c r="I55" s="4" t="s">
        <v>354</v>
      </c>
      <c r="J55" s="4" t="s">
        <v>360</v>
      </c>
      <c r="K55" s="4" t="s">
        <v>48</v>
      </c>
      <c r="L55" s="4" t="s">
        <v>361</v>
      </c>
      <c r="M55" s="4" t="s">
        <v>145</v>
      </c>
      <c r="N55" s="6"/>
    </row>
    <row r="56" spans="1:14" ht="45">
      <c r="A56" s="4" t="s">
        <v>362</v>
      </c>
      <c r="B56" s="5" t="s">
        <v>662</v>
      </c>
      <c r="C56" s="5" t="s">
        <v>351</v>
      </c>
      <c r="D56" s="4">
        <v>561003</v>
      </c>
      <c r="E56" s="5" t="s">
        <v>470</v>
      </c>
      <c r="F56" s="6" t="s">
        <v>352</v>
      </c>
      <c r="G56" s="6" t="s">
        <v>363</v>
      </c>
      <c r="H56" s="6" t="s">
        <v>353</v>
      </c>
      <c r="I56" s="4" t="s">
        <v>354</v>
      </c>
      <c r="J56" s="4" t="s">
        <v>355</v>
      </c>
      <c r="K56" s="4" t="s">
        <v>48</v>
      </c>
      <c r="L56" s="4" t="s">
        <v>364</v>
      </c>
      <c r="M56" s="4" t="s">
        <v>145</v>
      </c>
      <c r="N56" s="6" t="s">
        <v>365</v>
      </c>
    </row>
    <row r="57" spans="1:14" ht="30">
      <c r="A57" s="4" t="s">
        <v>366</v>
      </c>
      <c r="B57" s="5" t="s">
        <v>663</v>
      </c>
      <c r="C57" s="5" t="s">
        <v>367</v>
      </c>
      <c r="D57" s="4">
        <v>562201</v>
      </c>
      <c r="E57" s="5" t="s">
        <v>43</v>
      </c>
      <c r="F57" s="6" t="s">
        <v>368</v>
      </c>
      <c r="G57" s="6" t="s">
        <v>368</v>
      </c>
      <c r="H57" s="6" t="s">
        <v>369</v>
      </c>
      <c r="I57" s="4" t="s">
        <v>370</v>
      </c>
      <c r="J57" s="4" t="s">
        <v>371</v>
      </c>
      <c r="K57" s="4" t="s">
        <v>48</v>
      </c>
      <c r="L57" s="4" t="s">
        <v>372</v>
      </c>
      <c r="M57" s="4" t="s">
        <v>20</v>
      </c>
      <c r="N57" s="6"/>
    </row>
    <row r="58" spans="1:14" ht="30">
      <c r="A58" s="4" t="s">
        <v>373</v>
      </c>
      <c r="B58" s="5" t="s">
        <v>664</v>
      </c>
      <c r="C58" s="5" t="s">
        <v>374</v>
      </c>
      <c r="D58" s="4">
        <v>562301</v>
      </c>
      <c r="E58" s="5" t="s">
        <v>43</v>
      </c>
      <c r="F58" s="6" t="s">
        <v>375</v>
      </c>
      <c r="G58" s="6" t="s">
        <v>375</v>
      </c>
      <c r="H58" s="6" t="s">
        <v>376</v>
      </c>
      <c r="I58" s="4" t="s">
        <v>377</v>
      </c>
      <c r="J58" s="4" t="s">
        <v>378</v>
      </c>
      <c r="K58" s="4" t="s">
        <v>48</v>
      </c>
      <c r="L58" s="4" t="s">
        <v>379</v>
      </c>
      <c r="M58" s="4" t="s">
        <v>20</v>
      </c>
      <c r="N58" s="6"/>
    </row>
    <row r="59" spans="1:14" ht="30">
      <c r="A59" s="4" t="s">
        <v>380</v>
      </c>
      <c r="B59" s="5" t="s">
        <v>665</v>
      </c>
      <c r="C59" s="5" t="s">
        <v>381</v>
      </c>
      <c r="D59" s="4">
        <v>560801</v>
      </c>
      <c r="E59" s="5" t="s">
        <v>43</v>
      </c>
      <c r="F59" s="6" t="s">
        <v>382</v>
      </c>
      <c r="G59" s="6" t="s">
        <v>382</v>
      </c>
      <c r="H59" s="6" t="s">
        <v>383</v>
      </c>
      <c r="I59" s="4" t="s">
        <v>384</v>
      </c>
      <c r="J59" s="4" t="s">
        <v>385</v>
      </c>
      <c r="K59" s="4" t="s">
        <v>48</v>
      </c>
      <c r="L59" s="4" t="s">
        <v>386</v>
      </c>
      <c r="M59" s="4" t="s">
        <v>20</v>
      </c>
      <c r="N59" s="6"/>
    </row>
    <row r="60" spans="1:14" ht="30">
      <c r="A60" s="4" t="s">
        <v>387</v>
      </c>
      <c r="B60" s="5" t="s">
        <v>666</v>
      </c>
      <c r="C60" s="5" t="s">
        <v>388</v>
      </c>
      <c r="D60" s="4">
        <v>560201</v>
      </c>
      <c r="E60" s="5" t="s">
        <v>43</v>
      </c>
      <c r="F60" s="6" t="s">
        <v>389</v>
      </c>
      <c r="G60" s="6" t="s">
        <v>389</v>
      </c>
      <c r="H60" s="6" t="s">
        <v>390</v>
      </c>
      <c r="I60" s="4" t="s">
        <v>391</v>
      </c>
      <c r="J60" s="4" t="s">
        <v>392</v>
      </c>
      <c r="K60" s="4" t="s">
        <v>48</v>
      </c>
      <c r="L60" s="4" t="s">
        <v>393</v>
      </c>
      <c r="M60" s="4" t="s">
        <v>20</v>
      </c>
      <c r="N60" s="6"/>
    </row>
    <row r="61" spans="1:14" ht="30">
      <c r="A61" s="4" t="s">
        <v>394</v>
      </c>
      <c r="B61" s="5" t="s">
        <v>667</v>
      </c>
      <c r="C61" s="5" t="s">
        <v>395</v>
      </c>
      <c r="D61" s="4">
        <v>562501</v>
      </c>
      <c r="E61" s="5" t="s">
        <v>43</v>
      </c>
      <c r="F61" s="6" t="s">
        <v>396</v>
      </c>
      <c r="G61" s="6" t="s">
        <v>396</v>
      </c>
      <c r="H61" s="6" t="s">
        <v>397</v>
      </c>
      <c r="I61" s="4" t="s">
        <v>398</v>
      </c>
      <c r="J61" s="4" t="s">
        <v>399</v>
      </c>
      <c r="K61" s="4" t="s">
        <v>48</v>
      </c>
      <c r="L61" s="4" t="s">
        <v>400</v>
      </c>
      <c r="M61" s="4" t="s">
        <v>20</v>
      </c>
      <c r="N61" s="6"/>
    </row>
    <row r="62" spans="1:14" ht="30">
      <c r="A62" s="4" t="s">
        <v>401</v>
      </c>
      <c r="B62" s="5" t="s">
        <v>668</v>
      </c>
      <c r="C62" s="5" t="s">
        <v>402</v>
      </c>
      <c r="D62" s="4">
        <v>560401</v>
      </c>
      <c r="E62" s="5" t="s">
        <v>43</v>
      </c>
      <c r="F62" s="6" t="s">
        <v>403</v>
      </c>
      <c r="G62" s="6" t="s">
        <v>403</v>
      </c>
      <c r="H62" s="6" t="s">
        <v>404</v>
      </c>
      <c r="I62" s="4" t="s">
        <v>321</v>
      </c>
      <c r="J62" s="4" t="s">
        <v>405</v>
      </c>
      <c r="K62" s="4" t="s">
        <v>61</v>
      </c>
      <c r="L62" s="4" t="s">
        <v>406</v>
      </c>
      <c r="M62" s="4" t="s">
        <v>20</v>
      </c>
      <c r="N62" s="6"/>
    </row>
    <row r="63" spans="1:14" ht="30">
      <c r="A63" s="4" t="s">
        <v>407</v>
      </c>
      <c r="B63" s="5" t="s">
        <v>669</v>
      </c>
      <c r="C63" s="5" t="s">
        <v>402</v>
      </c>
      <c r="D63" s="4">
        <v>560401</v>
      </c>
      <c r="E63" s="5" t="s">
        <v>82</v>
      </c>
      <c r="F63" s="6" t="s">
        <v>403</v>
      </c>
      <c r="G63" s="6" t="s">
        <v>408</v>
      </c>
      <c r="H63" s="6" t="s">
        <v>409</v>
      </c>
      <c r="I63" s="4" t="s">
        <v>321</v>
      </c>
      <c r="J63" s="4" t="s">
        <v>410</v>
      </c>
      <c r="K63" s="4" t="s">
        <v>61</v>
      </c>
      <c r="L63" s="4" t="s">
        <v>411</v>
      </c>
      <c r="M63" s="4" t="s">
        <v>289</v>
      </c>
      <c r="N63" s="6"/>
    </row>
    <row r="64" spans="1:14" ht="30">
      <c r="A64" s="4" t="s">
        <v>412</v>
      </c>
      <c r="B64" s="5" t="s">
        <v>670</v>
      </c>
      <c r="C64" s="5" t="s">
        <v>402</v>
      </c>
      <c r="D64" s="4">
        <v>560401</v>
      </c>
      <c r="E64" s="5" t="s">
        <v>96</v>
      </c>
      <c r="F64" s="6" t="s">
        <v>403</v>
      </c>
      <c r="G64" s="6" t="s">
        <v>413</v>
      </c>
      <c r="H64" s="6" t="s">
        <v>414</v>
      </c>
      <c r="I64" s="4" t="s">
        <v>321</v>
      </c>
      <c r="J64" s="4" t="s">
        <v>415</v>
      </c>
      <c r="K64" s="4" t="s">
        <v>61</v>
      </c>
      <c r="L64" s="4" t="s">
        <v>411</v>
      </c>
      <c r="M64" s="4" t="s">
        <v>289</v>
      </c>
      <c r="N64" s="6"/>
    </row>
    <row r="65" spans="1:14" ht="30">
      <c r="A65" s="4" t="s">
        <v>416</v>
      </c>
      <c r="B65" s="5" t="s">
        <v>671</v>
      </c>
      <c r="C65" s="5" t="s">
        <v>417</v>
      </c>
      <c r="D65" s="4">
        <v>560601</v>
      </c>
      <c r="E65" s="5" t="s">
        <v>43</v>
      </c>
      <c r="F65" s="6" t="s">
        <v>418</v>
      </c>
      <c r="G65" s="6" t="s">
        <v>418</v>
      </c>
      <c r="H65" s="6" t="s">
        <v>419</v>
      </c>
      <c r="I65" s="4" t="s">
        <v>321</v>
      </c>
      <c r="J65" s="4" t="s">
        <v>420</v>
      </c>
      <c r="K65" s="4" t="s">
        <v>61</v>
      </c>
      <c r="L65" s="4" t="s">
        <v>421</v>
      </c>
      <c r="M65" s="4" t="s">
        <v>20</v>
      </c>
      <c r="N65" s="6"/>
    </row>
    <row r="66" spans="1:14" ht="45">
      <c r="A66" s="4" t="s">
        <v>422</v>
      </c>
      <c r="B66" s="5" t="s">
        <v>672</v>
      </c>
      <c r="C66" s="5" t="s">
        <v>417</v>
      </c>
      <c r="D66" s="4">
        <v>560601</v>
      </c>
      <c r="E66" s="5" t="s">
        <v>82</v>
      </c>
      <c r="F66" s="6" t="s">
        <v>418</v>
      </c>
      <c r="G66" s="6" t="s">
        <v>423</v>
      </c>
      <c r="H66" s="6" t="s">
        <v>424</v>
      </c>
      <c r="I66" s="4" t="s">
        <v>321</v>
      </c>
      <c r="J66" s="4" t="s">
        <v>425</v>
      </c>
      <c r="K66" s="4" t="s">
        <v>61</v>
      </c>
      <c r="L66" s="4" t="s">
        <v>421</v>
      </c>
      <c r="M66" s="4" t="s">
        <v>20</v>
      </c>
      <c r="N66" s="6"/>
    </row>
    <row r="67" spans="1:14" ht="45">
      <c r="A67" s="7" t="s">
        <v>426</v>
      </c>
      <c r="B67" s="8" t="s">
        <v>673</v>
      </c>
      <c r="C67" s="8" t="s">
        <v>417</v>
      </c>
      <c r="D67" s="7">
        <v>560601</v>
      </c>
      <c r="E67" s="8" t="s">
        <v>96</v>
      </c>
      <c r="F67" s="9" t="s">
        <v>418</v>
      </c>
      <c r="G67" s="9" t="s">
        <v>427</v>
      </c>
      <c r="H67" s="9" t="s">
        <v>428</v>
      </c>
      <c r="I67" s="7" t="s">
        <v>321</v>
      </c>
      <c r="J67" s="7" t="s">
        <v>348</v>
      </c>
      <c r="K67" s="7" t="s">
        <v>61</v>
      </c>
      <c r="L67" s="7" t="s">
        <v>421</v>
      </c>
      <c r="M67" s="7" t="s">
        <v>20</v>
      </c>
      <c r="N67" s="9" t="s">
        <v>429</v>
      </c>
    </row>
    <row r="68" spans="1:14" ht="45">
      <c r="A68" s="7" t="s">
        <v>430</v>
      </c>
      <c r="B68" s="8" t="s">
        <v>674</v>
      </c>
      <c r="C68" s="8" t="s">
        <v>417</v>
      </c>
      <c r="D68" s="7">
        <v>560601</v>
      </c>
      <c r="E68" s="8" t="s">
        <v>107</v>
      </c>
      <c r="F68" s="9" t="s">
        <v>418</v>
      </c>
      <c r="G68" s="9" t="s">
        <v>431</v>
      </c>
      <c r="H68" s="9" t="s">
        <v>369</v>
      </c>
      <c r="I68" s="7" t="s">
        <v>370</v>
      </c>
      <c r="J68" s="7" t="s">
        <v>432</v>
      </c>
      <c r="K68" s="7" t="s">
        <v>48</v>
      </c>
      <c r="L68" s="7" t="s">
        <v>421</v>
      </c>
      <c r="M68" s="7" t="s">
        <v>20</v>
      </c>
      <c r="N68" s="9" t="s">
        <v>433</v>
      </c>
    </row>
    <row r="69" spans="1:14" ht="45">
      <c r="A69" s="7" t="s">
        <v>434</v>
      </c>
      <c r="B69" s="8" t="s">
        <v>675</v>
      </c>
      <c r="C69" s="8" t="s">
        <v>417</v>
      </c>
      <c r="D69" s="7">
        <v>560601</v>
      </c>
      <c r="E69" s="8" t="s">
        <v>119</v>
      </c>
      <c r="F69" s="9" t="s">
        <v>418</v>
      </c>
      <c r="G69" s="9" t="s">
        <v>435</v>
      </c>
      <c r="H69" s="9" t="s">
        <v>397</v>
      </c>
      <c r="I69" s="7" t="s">
        <v>398</v>
      </c>
      <c r="J69" s="7" t="s">
        <v>399</v>
      </c>
      <c r="K69" s="7" t="s">
        <v>48</v>
      </c>
      <c r="L69" s="7" t="s">
        <v>421</v>
      </c>
      <c r="M69" s="7" t="s">
        <v>20</v>
      </c>
      <c r="N69" s="9" t="s">
        <v>436</v>
      </c>
    </row>
    <row r="70" spans="1:14" ht="30">
      <c r="A70" s="4" t="s">
        <v>437</v>
      </c>
      <c r="B70" s="5" t="s">
        <v>676</v>
      </c>
      <c r="C70" s="5" t="s">
        <v>438</v>
      </c>
      <c r="D70" s="4">
        <v>560301</v>
      </c>
      <c r="E70" s="5" t="s">
        <v>43</v>
      </c>
      <c r="F70" s="6" t="s">
        <v>439</v>
      </c>
      <c r="G70" s="6" t="s">
        <v>439</v>
      </c>
      <c r="H70" s="6" t="s">
        <v>440</v>
      </c>
      <c r="I70" s="4" t="s">
        <v>321</v>
      </c>
      <c r="J70" s="4" t="s">
        <v>441</v>
      </c>
      <c r="K70" s="4" t="s">
        <v>48</v>
      </c>
      <c r="L70" s="4" t="s">
        <v>442</v>
      </c>
      <c r="M70" s="4" t="s">
        <v>20</v>
      </c>
      <c r="N70" s="6"/>
    </row>
    <row r="71" spans="1:14" ht="30">
      <c r="A71" s="4" t="s">
        <v>443</v>
      </c>
      <c r="B71" s="5" t="s">
        <v>677</v>
      </c>
      <c r="C71" s="5" t="s">
        <v>444</v>
      </c>
      <c r="D71" s="4">
        <v>562701</v>
      </c>
      <c r="E71" s="5" t="s">
        <v>43</v>
      </c>
      <c r="F71" s="6" t="s">
        <v>445</v>
      </c>
      <c r="G71" s="6" t="s">
        <v>445</v>
      </c>
      <c r="H71" s="6" t="s">
        <v>446</v>
      </c>
      <c r="I71" s="4" t="s">
        <v>447</v>
      </c>
      <c r="J71" s="4" t="s">
        <v>448</v>
      </c>
      <c r="K71" s="4" t="s">
        <v>48</v>
      </c>
      <c r="L71" s="4" t="s">
        <v>449</v>
      </c>
      <c r="M71" s="4" t="s">
        <v>20</v>
      </c>
      <c r="N71" s="6"/>
    </row>
    <row r="72" spans="1:14" ht="30">
      <c r="A72" s="4" t="s">
        <v>450</v>
      </c>
      <c r="B72" s="5" t="s">
        <v>678</v>
      </c>
      <c r="C72" s="5" t="s">
        <v>444</v>
      </c>
      <c r="D72" s="4">
        <v>562702</v>
      </c>
      <c r="E72" s="5" t="s">
        <v>96</v>
      </c>
      <c r="F72" s="6" t="s">
        <v>445</v>
      </c>
      <c r="G72" s="6" t="s">
        <v>451</v>
      </c>
      <c r="H72" s="6" t="s">
        <v>452</v>
      </c>
      <c r="I72" s="4" t="s">
        <v>453</v>
      </c>
      <c r="J72" s="10" t="s">
        <v>454</v>
      </c>
      <c r="K72" s="4" t="s">
        <v>48</v>
      </c>
      <c r="L72" s="4" t="s">
        <v>455</v>
      </c>
      <c r="M72" s="4" t="s">
        <v>145</v>
      </c>
      <c r="N72" s="6"/>
    </row>
    <row r="73" spans="1:14" ht="30">
      <c r="A73" s="4" t="s">
        <v>456</v>
      </c>
      <c r="B73" s="5" t="s">
        <v>679</v>
      </c>
      <c r="C73" s="5" t="s">
        <v>457</v>
      </c>
      <c r="D73" s="4">
        <v>562601</v>
      </c>
      <c r="E73" s="5" t="s">
        <v>43</v>
      </c>
      <c r="F73" s="6" t="s">
        <v>458</v>
      </c>
      <c r="G73" s="6" t="s">
        <v>459</v>
      </c>
      <c r="H73" s="6" t="s">
        <v>460</v>
      </c>
      <c r="I73" s="4" t="s">
        <v>461</v>
      </c>
      <c r="J73" s="4" t="s">
        <v>462</v>
      </c>
      <c r="K73" s="4" t="s">
        <v>61</v>
      </c>
      <c r="L73" s="4" t="s">
        <v>463</v>
      </c>
      <c r="M73" s="4" t="s">
        <v>20</v>
      </c>
      <c r="N73" s="6"/>
    </row>
    <row r="74" spans="1:14" ht="30">
      <c r="A74" s="4" t="s">
        <v>464</v>
      </c>
      <c r="B74" s="5" t="s">
        <v>680</v>
      </c>
      <c r="C74" s="5" t="s">
        <v>457</v>
      </c>
      <c r="D74" s="4">
        <v>562601</v>
      </c>
      <c r="E74" s="5" t="s">
        <v>82</v>
      </c>
      <c r="F74" s="6" t="s">
        <v>458</v>
      </c>
      <c r="G74" s="6" t="s">
        <v>465</v>
      </c>
      <c r="H74" s="6" t="s">
        <v>466</v>
      </c>
      <c r="I74" s="4" t="s">
        <v>461</v>
      </c>
      <c r="J74" s="4" t="s">
        <v>467</v>
      </c>
      <c r="K74" s="4" t="s">
        <v>61</v>
      </c>
      <c r="L74" s="4" t="s">
        <v>468</v>
      </c>
      <c r="M74" s="4" t="s">
        <v>289</v>
      </c>
      <c r="N74" s="6"/>
    </row>
    <row r="75" spans="1:14" ht="30">
      <c r="A75" s="4" t="s">
        <v>469</v>
      </c>
      <c r="B75" s="5" t="s">
        <v>681</v>
      </c>
      <c r="C75" s="5" t="s">
        <v>457</v>
      </c>
      <c r="D75" s="4">
        <v>562601</v>
      </c>
      <c r="E75" s="5" t="s">
        <v>470</v>
      </c>
      <c r="F75" s="6" t="s">
        <v>458</v>
      </c>
      <c r="G75" s="6" t="s">
        <v>471</v>
      </c>
      <c r="H75" s="6" t="s">
        <v>472</v>
      </c>
      <c r="I75" s="4" t="s">
        <v>461</v>
      </c>
      <c r="J75" s="4" t="s">
        <v>473</v>
      </c>
      <c r="K75" s="4" t="s">
        <v>61</v>
      </c>
      <c r="L75" s="4" t="s">
        <v>474</v>
      </c>
      <c r="M75" s="4" t="s">
        <v>117</v>
      </c>
      <c r="N75" s="6"/>
    </row>
    <row r="76" spans="1:14" ht="30">
      <c r="A76" s="4" t="s">
        <v>475</v>
      </c>
      <c r="B76" s="5" t="s">
        <v>682</v>
      </c>
      <c r="C76" s="5" t="s">
        <v>457</v>
      </c>
      <c r="D76" s="4">
        <v>562603</v>
      </c>
      <c r="E76" s="5" t="s">
        <v>107</v>
      </c>
      <c r="F76" s="6" t="s">
        <v>458</v>
      </c>
      <c r="G76" s="6" t="s">
        <v>476</v>
      </c>
      <c r="H76" s="6" t="s">
        <v>477</v>
      </c>
      <c r="I76" s="4" t="s">
        <v>478</v>
      </c>
      <c r="J76" s="11" t="s">
        <v>479</v>
      </c>
      <c r="K76" s="4" t="s">
        <v>48</v>
      </c>
      <c r="L76" s="4" t="s">
        <v>480</v>
      </c>
      <c r="M76" s="4" t="s">
        <v>145</v>
      </c>
      <c r="N76" s="6"/>
    </row>
    <row r="77" spans="1:14" ht="45">
      <c r="A77" s="4" t="s">
        <v>481</v>
      </c>
      <c r="B77" s="5" t="s">
        <v>683</v>
      </c>
      <c r="C77" s="5" t="s">
        <v>457</v>
      </c>
      <c r="D77" s="4">
        <v>562604</v>
      </c>
      <c r="E77" s="5" t="s">
        <v>119</v>
      </c>
      <c r="F77" s="6" t="s">
        <v>458</v>
      </c>
      <c r="G77" s="6" t="s">
        <v>482</v>
      </c>
      <c r="H77" s="6" t="s">
        <v>483</v>
      </c>
      <c r="I77" s="4" t="s">
        <v>484</v>
      </c>
      <c r="J77" s="4" t="s">
        <v>485</v>
      </c>
      <c r="K77" s="4" t="s">
        <v>48</v>
      </c>
      <c r="L77" s="4" t="s">
        <v>486</v>
      </c>
      <c r="M77" s="4" t="s">
        <v>145</v>
      </c>
      <c r="N77" s="6"/>
    </row>
    <row r="78" spans="1:14" ht="30">
      <c r="A78" s="4" t="s">
        <v>487</v>
      </c>
      <c r="B78" s="5" t="s">
        <v>684</v>
      </c>
      <c r="C78" s="5" t="s">
        <v>457</v>
      </c>
      <c r="D78" s="4">
        <v>562605</v>
      </c>
      <c r="E78" s="5" t="s">
        <v>148</v>
      </c>
      <c r="F78" s="6" t="s">
        <v>458</v>
      </c>
      <c r="G78" s="6" t="s">
        <v>488</v>
      </c>
      <c r="H78" s="6" t="s">
        <v>489</v>
      </c>
      <c r="I78" s="4" t="s">
        <v>490</v>
      </c>
      <c r="J78" s="4" t="s">
        <v>281</v>
      </c>
      <c r="K78" s="4" t="s">
        <v>48</v>
      </c>
      <c r="L78" s="4" t="s">
        <v>491</v>
      </c>
      <c r="M78" s="4" t="s">
        <v>145</v>
      </c>
      <c r="N78" s="6"/>
    </row>
    <row r="79" spans="1:14" ht="30">
      <c r="A79" s="4" t="s">
        <v>492</v>
      </c>
      <c r="B79" s="5" t="s">
        <v>685</v>
      </c>
      <c r="C79" s="5" t="s">
        <v>493</v>
      </c>
      <c r="D79" s="4">
        <v>562801</v>
      </c>
      <c r="E79" s="5" t="s">
        <v>43</v>
      </c>
      <c r="F79" s="6" t="s">
        <v>494</v>
      </c>
      <c r="G79" s="6" t="s">
        <v>495</v>
      </c>
      <c r="H79" s="6" t="s">
        <v>496</v>
      </c>
      <c r="I79" s="4" t="s">
        <v>497</v>
      </c>
      <c r="J79" s="4" t="s">
        <v>498</v>
      </c>
      <c r="K79" s="4" t="s">
        <v>48</v>
      </c>
      <c r="L79" s="4" t="s">
        <v>499</v>
      </c>
      <c r="M79" s="4" t="s">
        <v>20</v>
      </c>
      <c r="N79" s="6"/>
    </row>
    <row r="80" spans="1:14" ht="45">
      <c r="A80" s="4" t="s">
        <v>500</v>
      </c>
      <c r="B80" s="5" t="s">
        <v>686</v>
      </c>
      <c r="C80" s="5" t="s">
        <v>493</v>
      </c>
      <c r="D80" s="4">
        <v>562803</v>
      </c>
      <c r="E80" s="5" t="s">
        <v>132</v>
      </c>
      <c r="F80" s="6" t="s">
        <v>494</v>
      </c>
      <c r="G80" s="6" t="s">
        <v>501</v>
      </c>
      <c r="H80" s="6" t="s">
        <v>502</v>
      </c>
      <c r="I80" s="4" t="s">
        <v>503</v>
      </c>
      <c r="J80" s="4" t="s">
        <v>504</v>
      </c>
      <c r="K80" s="4" t="s">
        <v>48</v>
      </c>
      <c r="L80" s="4" t="s">
        <v>687</v>
      </c>
      <c r="M80" s="4" t="s">
        <v>145</v>
      </c>
      <c r="N80" s="6"/>
    </row>
    <row r="81" spans="1:14" ht="45">
      <c r="A81" s="4" t="s">
        <v>505</v>
      </c>
      <c r="B81" s="5" t="s">
        <v>688</v>
      </c>
      <c r="C81" s="5" t="s">
        <v>493</v>
      </c>
      <c r="D81" s="4">
        <v>562802</v>
      </c>
      <c r="E81" s="5" t="s">
        <v>107</v>
      </c>
      <c r="F81" s="6" t="s">
        <v>494</v>
      </c>
      <c r="G81" s="6" t="s">
        <v>506</v>
      </c>
      <c r="H81" s="6" t="s">
        <v>507</v>
      </c>
      <c r="I81" s="4" t="s">
        <v>508</v>
      </c>
      <c r="J81" s="4" t="s">
        <v>509</v>
      </c>
      <c r="K81" s="4" t="s">
        <v>48</v>
      </c>
      <c r="L81" s="4" t="s">
        <v>510</v>
      </c>
      <c r="M81" s="4" t="s">
        <v>145</v>
      </c>
      <c r="N81" s="6"/>
    </row>
    <row r="82" spans="1:14" ht="30">
      <c r="A82" s="4" t="s">
        <v>511</v>
      </c>
      <c r="B82" s="5" t="s">
        <v>689</v>
      </c>
      <c r="C82" s="5" t="s">
        <v>512</v>
      </c>
      <c r="D82" s="4">
        <v>560101</v>
      </c>
      <c r="E82" s="5" t="s">
        <v>43</v>
      </c>
      <c r="F82" s="6" t="s">
        <v>513</v>
      </c>
      <c r="G82" s="6" t="s">
        <v>513</v>
      </c>
      <c r="H82" s="6" t="s">
        <v>514</v>
      </c>
      <c r="I82" s="4" t="s">
        <v>515</v>
      </c>
      <c r="J82" s="4" t="s">
        <v>136</v>
      </c>
      <c r="K82" s="4" t="s">
        <v>48</v>
      </c>
      <c r="L82" s="4" t="s">
        <v>516</v>
      </c>
      <c r="M82" s="4" t="s">
        <v>20</v>
      </c>
      <c r="N82" s="6"/>
    </row>
    <row r="83" spans="1:14" ht="30">
      <c r="A83" s="4" t="s">
        <v>690</v>
      </c>
      <c r="B83" s="4" t="s">
        <v>691</v>
      </c>
      <c r="C83" s="5" t="s">
        <v>692</v>
      </c>
      <c r="D83" s="4">
        <v>564601</v>
      </c>
      <c r="E83" s="5" t="s">
        <v>43</v>
      </c>
      <c r="F83" s="6" t="s">
        <v>693</v>
      </c>
      <c r="G83" s="6" t="s">
        <v>693</v>
      </c>
      <c r="H83" s="6" t="s">
        <v>694</v>
      </c>
      <c r="I83" s="4" t="s">
        <v>74</v>
      </c>
      <c r="J83" s="4" t="s">
        <v>695</v>
      </c>
      <c r="K83" s="4" t="s">
        <v>48</v>
      </c>
      <c r="L83" s="4" t="s">
        <v>696</v>
      </c>
      <c r="M83" s="4" t="s">
        <v>20</v>
      </c>
      <c r="N83" s="6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102"/>
  <sheetViews>
    <sheetView workbookViewId="0">
      <selection activeCell="G1" sqref="G1"/>
    </sheetView>
  </sheetViews>
  <sheetFormatPr defaultColWidth="9.140625" defaultRowHeight="15"/>
  <cols>
    <col min="1" max="4" width="9.140625" style="14"/>
    <col min="5" max="5" width="9.85546875" style="14" bestFit="1" customWidth="1"/>
    <col min="6" max="6" width="20.42578125" style="14" bestFit="1" customWidth="1"/>
    <col min="7" max="7" width="19.140625" style="14" customWidth="1"/>
    <col min="8" max="8" width="9.85546875" style="14" bestFit="1" customWidth="1"/>
    <col min="9" max="9" width="11.28515625" style="14" bestFit="1" customWidth="1"/>
    <col min="10" max="10" width="9.140625" style="14"/>
    <col min="11" max="11" width="21.85546875" style="14" bestFit="1" customWidth="1"/>
    <col min="12" max="12" width="36.42578125" style="14" bestFit="1" customWidth="1"/>
    <col min="13" max="13" width="36.42578125" style="14" customWidth="1"/>
    <col min="14" max="14" width="32.42578125" style="14" bestFit="1" customWidth="1"/>
    <col min="15" max="15" width="9.140625" style="14"/>
    <col min="16" max="16" width="16.28515625" style="14" bestFit="1" customWidth="1"/>
    <col min="17" max="16384" width="9.140625" style="14"/>
  </cols>
  <sheetData>
    <row r="1" spans="1:18">
      <c r="A1" s="14" t="s">
        <v>31</v>
      </c>
      <c r="C1" s="14" t="s">
        <v>33</v>
      </c>
      <c r="D1" s="139" t="s">
        <v>872</v>
      </c>
      <c r="E1" s="14" t="s">
        <v>521</v>
      </c>
      <c r="F1" s="95" t="s">
        <v>724</v>
      </c>
      <c r="G1" s="15" t="s">
        <v>560</v>
      </c>
      <c r="I1" s="15" t="s">
        <v>557</v>
      </c>
      <c r="K1" s="16" t="s">
        <v>569</v>
      </c>
      <c r="L1" s="114" t="s">
        <v>767</v>
      </c>
      <c r="M1" s="114"/>
      <c r="N1" s="16" t="s">
        <v>573</v>
      </c>
      <c r="P1" s="16" t="s">
        <v>576</v>
      </c>
      <c r="R1" s="16" t="s">
        <v>577</v>
      </c>
    </row>
    <row r="2" spans="1:18">
      <c r="A2" s="14" t="s">
        <v>219</v>
      </c>
      <c r="C2" s="17" t="s">
        <v>43</v>
      </c>
      <c r="D2" s="140">
        <v>1</v>
      </c>
      <c r="E2" s="14" t="s">
        <v>522</v>
      </c>
      <c r="F2" s="95" t="s">
        <v>721</v>
      </c>
      <c r="G2" s="15" t="s">
        <v>561</v>
      </c>
      <c r="I2" s="15" t="s">
        <v>564</v>
      </c>
      <c r="J2" s="14">
        <v>20</v>
      </c>
      <c r="K2" s="16" t="s">
        <v>570</v>
      </c>
      <c r="L2" s="114" t="s">
        <v>572</v>
      </c>
      <c r="M2" s="114">
        <v>1</v>
      </c>
      <c r="N2" s="16" t="s">
        <v>20</v>
      </c>
      <c r="P2" s="107" t="s">
        <v>734</v>
      </c>
      <c r="R2" s="16" t="s">
        <v>578</v>
      </c>
    </row>
    <row r="3" spans="1:18">
      <c r="A3" s="14" t="s">
        <v>106</v>
      </c>
      <c r="C3" s="17" t="s">
        <v>82</v>
      </c>
      <c r="D3" s="140">
        <v>0.99</v>
      </c>
      <c r="E3" s="14" t="s">
        <v>523</v>
      </c>
      <c r="F3" s="95" t="s">
        <v>722</v>
      </c>
      <c r="G3" s="15" t="s">
        <v>562</v>
      </c>
      <c r="I3" s="15" t="s">
        <v>565</v>
      </c>
      <c r="J3" s="14">
        <v>22</v>
      </c>
      <c r="K3" s="16" t="s">
        <v>571</v>
      </c>
      <c r="L3" s="114" t="s">
        <v>571</v>
      </c>
      <c r="M3" s="114">
        <v>2</v>
      </c>
      <c r="N3" s="16" t="s">
        <v>289</v>
      </c>
      <c r="P3" s="107" t="s">
        <v>735</v>
      </c>
      <c r="R3" s="16" t="s">
        <v>579</v>
      </c>
    </row>
    <row r="4" spans="1:18">
      <c r="A4" s="14" t="s">
        <v>125</v>
      </c>
      <c r="C4" s="17" t="s">
        <v>96</v>
      </c>
      <c r="D4" s="140">
        <v>0.98</v>
      </c>
      <c r="E4" s="14" t="s">
        <v>524</v>
      </c>
      <c r="F4" s="95" t="s">
        <v>723</v>
      </c>
      <c r="G4" s="141" t="s">
        <v>873</v>
      </c>
      <c r="I4" s="15" t="s">
        <v>566</v>
      </c>
      <c r="J4" s="14">
        <v>22</v>
      </c>
      <c r="K4" s="16" t="s">
        <v>572</v>
      </c>
      <c r="L4" s="114" t="s">
        <v>770</v>
      </c>
      <c r="M4" s="114">
        <v>3</v>
      </c>
      <c r="N4" s="16" t="s">
        <v>145</v>
      </c>
      <c r="P4" s="107" t="s">
        <v>736</v>
      </c>
      <c r="R4" s="16" t="s">
        <v>583</v>
      </c>
    </row>
    <row r="5" spans="1:18">
      <c r="A5" s="14" t="s">
        <v>457</v>
      </c>
      <c r="C5" s="17" t="s">
        <v>107</v>
      </c>
      <c r="D5" s="140">
        <v>0.97</v>
      </c>
      <c r="E5" s="14" t="s">
        <v>525</v>
      </c>
      <c r="G5" s="141" t="s">
        <v>874</v>
      </c>
      <c r="I5" s="15" t="s">
        <v>567</v>
      </c>
      <c r="J5" s="14">
        <v>17</v>
      </c>
      <c r="L5" s="114" t="s">
        <v>570</v>
      </c>
      <c r="M5" s="114">
        <v>2</v>
      </c>
      <c r="N5" s="16" t="s">
        <v>574</v>
      </c>
      <c r="P5" s="107" t="s">
        <v>737</v>
      </c>
      <c r="R5" s="16" t="s">
        <v>580</v>
      </c>
    </row>
    <row r="6" spans="1:18">
      <c r="A6" s="14" t="s">
        <v>50</v>
      </c>
      <c r="C6" s="17" t="s">
        <v>119</v>
      </c>
      <c r="D6" s="140">
        <v>0.96</v>
      </c>
      <c r="E6" s="14" t="s">
        <v>526</v>
      </c>
      <c r="G6" s="15" t="s">
        <v>563</v>
      </c>
      <c r="I6" s="15" t="s">
        <v>568</v>
      </c>
      <c r="J6" s="14">
        <v>22</v>
      </c>
      <c r="L6" s="114" t="s">
        <v>769</v>
      </c>
      <c r="M6" s="114">
        <v>3</v>
      </c>
      <c r="N6" s="16" t="s">
        <v>117</v>
      </c>
      <c r="P6" s="107" t="s">
        <v>738</v>
      </c>
      <c r="R6" s="16" t="s">
        <v>581</v>
      </c>
    </row>
    <row r="7" spans="1:18">
      <c r="A7" s="14" t="s">
        <v>154</v>
      </c>
      <c r="C7" s="17" t="s">
        <v>148</v>
      </c>
      <c r="D7" s="140">
        <v>0.95</v>
      </c>
      <c r="E7" s="14" t="s">
        <v>527</v>
      </c>
      <c r="L7" s="114" t="s">
        <v>768</v>
      </c>
      <c r="M7" s="114">
        <v>4</v>
      </c>
      <c r="N7" s="16" t="s">
        <v>575</v>
      </c>
      <c r="P7" s="107" t="s">
        <v>739</v>
      </c>
      <c r="R7" s="16" t="s">
        <v>582</v>
      </c>
    </row>
    <row r="8" spans="1:18">
      <c r="A8" s="14" t="s">
        <v>206</v>
      </c>
      <c r="C8" s="17" t="s">
        <v>470</v>
      </c>
      <c r="D8" s="140">
        <v>0.94</v>
      </c>
      <c r="E8" s="14" t="s">
        <v>528</v>
      </c>
      <c r="L8" s="114"/>
      <c r="M8" s="114"/>
      <c r="P8" s="107" t="s">
        <v>740</v>
      </c>
      <c r="R8" s="16" t="s">
        <v>584</v>
      </c>
    </row>
    <row r="9" spans="1:18">
      <c r="A9" s="14" t="s">
        <v>250</v>
      </c>
      <c r="C9" s="17" t="s">
        <v>139</v>
      </c>
      <c r="D9" s="140">
        <v>0.93</v>
      </c>
      <c r="E9" s="14" t="s">
        <v>529</v>
      </c>
      <c r="P9" s="107" t="s">
        <v>741</v>
      </c>
      <c r="R9" s="16" t="s">
        <v>585</v>
      </c>
    </row>
    <row r="10" spans="1:18">
      <c r="A10" s="14" t="s">
        <v>257</v>
      </c>
      <c r="C10" s="17" t="s">
        <v>132</v>
      </c>
      <c r="D10" s="140">
        <v>0.92</v>
      </c>
      <c r="E10" s="14" t="s">
        <v>530</v>
      </c>
      <c r="P10" s="107" t="s">
        <v>742</v>
      </c>
      <c r="R10" s="16" t="s">
        <v>586</v>
      </c>
    </row>
    <row r="11" spans="1:18">
      <c r="A11" s="14" t="s">
        <v>243</v>
      </c>
      <c r="C11" s="17" t="s">
        <v>517</v>
      </c>
      <c r="D11" s="140">
        <v>0.91</v>
      </c>
      <c r="E11" s="14" t="s">
        <v>531</v>
      </c>
      <c r="P11" s="107" t="s">
        <v>743</v>
      </c>
      <c r="R11" s="16" t="s">
        <v>587</v>
      </c>
    </row>
    <row r="12" spans="1:18">
      <c r="A12" s="14" t="s">
        <v>213</v>
      </c>
      <c r="C12" s="17" t="s">
        <v>99</v>
      </c>
      <c r="D12" s="140">
        <v>0.9</v>
      </c>
      <c r="E12" s="14" t="s">
        <v>532</v>
      </c>
      <c r="P12" s="107" t="s">
        <v>744</v>
      </c>
      <c r="R12" s="16" t="s">
        <v>588</v>
      </c>
    </row>
    <row r="13" spans="1:18">
      <c r="A13" s="14" t="s">
        <v>270</v>
      </c>
      <c r="C13" s="17" t="s">
        <v>63</v>
      </c>
      <c r="D13" s="140">
        <v>0.89</v>
      </c>
      <c r="E13" s="14" t="s">
        <v>533</v>
      </c>
      <c r="P13" s="107" t="s">
        <v>745</v>
      </c>
      <c r="R13" s="16" t="s">
        <v>589</v>
      </c>
    </row>
    <row r="14" spans="1:18">
      <c r="A14" s="14" t="s">
        <v>277</v>
      </c>
      <c r="C14" s="17" t="s">
        <v>56</v>
      </c>
      <c r="D14" s="140">
        <v>0.88</v>
      </c>
      <c r="E14" s="14" t="s">
        <v>534</v>
      </c>
      <c r="P14" s="107" t="s">
        <v>746</v>
      </c>
      <c r="R14" s="16" t="s">
        <v>590</v>
      </c>
    </row>
    <row r="15" spans="1:18">
      <c r="A15" s="14" t="s">
        <v>332</v>
      </c>
      <c r="C15" s="17" t="s">
        <v>66</v>
      </c>
      <c r="D15" s="140">
        <v>0.87</v>
      </c>
      <c r="E15" s="14" t="s">
        <v>535</v>
      </c>
      <c r="P15" s="107" t="s">
        <v>747</v>
      </c>
      <c r="R15" s="16" t="s">
        <v>591</v>
      </c>
    </row>
    <row r="16" spans="1:18">
      <c r="A16" s="14" t="s">
        <v>312</v>
      </c>
      <c r="D16" s="140">
        <v>0.86</v>
      </c>
      <c r="E16" s="14" t="s">
        <v>536</v>
      </c>
      <c r="P16" s="107" t="s">
        <v>748</v>
      </c>
      <c r="R16" s="16" t="s">
        <v>592</v>
      </c>
    </row>
    <row r="17" spans="1:18">
      <c r="A17" s="14" t="s">
        <v>325</v>
      </c>
      <c r="D17" s="140">
        <v>0.85</v>
      </c>
      <c r="E17" s="14" t="s">
        <v>537</v>
      </c>
      <c r="P17" s="107" t="s">
        <v>749</v>
      </c>
      <c r="R17" s="16" t="s">
        <v>593</v>
      </c>
    </row>
    <row r="18" spans="1:18">
      <c r="A18" s="14" t="s">
        <v>305</v>
      </c>
      <c r="D18" s="140">
        <v>0.84</v>
      </c>
      <c r="E18" s="14" t="s">
        <v>538</v>
      </c>
      <c r="P18" s="107" t="s">
        <v>750</v>
      </c>
      <c r="R18" s="16" t="s">
        <v>594</v>
      </c>
    </row>
    <row r="19" spans="1:18">
      <c r="A19" s="14" t="s">
        <v>42</v>
      </c>
      <c r="D19" s="140">
        <v>0.83</v>
      </c>
      <c r="E19" s="14" t="s">
        <v>539</v>
      </c>
      <c r="P19" s="107" t="s">
        <v>751</v>
      </c>
      <c r="R19" s="16" t="s">
        <v>595</v>
      </c>
    </row>
    <row r="20" spans="1:18">
      <c r="A20" s="14" t="s">
        <v>159</v>
      </c>
      <c r="D20" s="140">
        <v>0.82</v>
      </c>
      <c r="E20" s="14" t="s">
        <v>540</v>
      </c>
      <c r="P20" s="107" t="s">
        <v>752</v>
      </c>
      <c r="R20" s="16" t="s">
        <v>596</v>
      </c>
    </row>
    <row r="21" spans="1:18">
      <c r="A21" s="14" t="s">
        <v>163</v>
      </c>
      <c r="D21" s="140">
        <v>0.81</v>
      </c>
      <c r="E21" s="14" t="s">
        <v>541</v>
      </c>
      <c r="P21" s="107" t="s">
        <v>753</v>
      </c>
      <c r="R21" s="16" t="s">
        <v>597</v>
      </c>
    </row>
    <row r="22" spans="1:18">
      <c r="A22" s="14" t="s">
        <v>493</v>
      </c>
      <c r="D22" s="140">
        <v>0.8</v>
      </c>
      <c r="E22" s="14" t="s">
        <v>542</v>
      </c>
      <c r="P22" s="107" t="s">
        <v>754</v>
      </c>
      <c r="R22" s="16" t="s">
        <v>598</v>
      </c>
    </row>
    <row r="23" spans="1:18">
      <c r="A23" s="14" t="s">
        <v>512</v>
      </c>
      <c r="D23" s="140">
        <v>0.79</v>
      </c>
      <c r="E23" s="14" t="s">
        <v>543</v>
      </c>
      <c r="P23" s="107" t="s">
        <v>755</v>
      </c>
      <c r="R23" s="16" t="s">
        <v>599</v>
      </c>
    </row>
    <row r="24" spans="1:18">
      <c r="A24" s="14" t="s">
        <v>77</v>
      </c>
      <c r="D24" s="140">
        <v>0.78</v>
      </c>
      <c r="E24" s="14" t="s">
        <v>544</v>
      </c>
      <c r="P24" s="107" t="s">
        <v>756</v>
      </c>
      <c r="R24" s="16" t="s">
        <v>600</v>
      </c>
    </row>
    <row r="25" spans="1:18">
      <c r="A25" s="14" t="s">
        <v>199</v>
      </c>
      <c r="D25" s="140">
        <v>0.77</v>
      </c>
      <c r="E25" s="14" t="s">
        <v>545</v>
      </c>
      <c r="P25" s="107" t="s">
        <v>757</v>
      </c>
      <c r="R25" s="16" t="s">
        <v>601</v>
      </c>
    </row>
    <row r="26" spans="1:18">
      <c r="A26" s="14" t="s">
        <v>318</v>
      </c>
      <c r="D26" s="140">
        <v>0.76</v>
      </c>
      <c r="E26" s="14" t="s">
        <v>546</v>
      </c>
      <c r="P26" s="107" t="s">
        <v>758</v>
      </c>
      <c r="R26" s="16" t="s">
        <v>602</v>
      </c>
    </row>
    <row r="27" spans="1:18">
      <c r="A27" s="14" t="s">
        <v>87</v>
      </c>
      <c r="D27" s="140">
        <v>0.75</v>
      </c>
      <c r="E27" s="14" t="s">
        <v>547</v>
      </c>
      <c r="R27" s="16" t="s">
        <v>603</v>
      </c>
    </row>
    <row r="28" spans="1:18">
      <c r="A28" s="14" t="s">
        <v>291</v>
      </c>
      <c r="D28" s="140">
        <v>0.74</v>
      </c>
      <c r="E28" s="14" t="s">
        <v>548</v>
      </c>
    </row>
    <row r="29" spans="1:18">
      <c r="A29" s="14" t="s">
        <v>55</v>
      </c>
      <c r="D29" s="140">
        <v>0.73</v>
      </c>
      <c r="E29" s="14" t="s">
        <v>549</v>
      </c>
    </row>
    <row r="30" spans="1:18">
      <c r="A30" s="14" t="s">
        <v>71</v>
      </c>
      <c r="D30" s="140">
        <v>0.72</v>
      </c>
      <c r="E30" s="14" t="s">
        <v>550</v>
      </c>
    </row>
    <row r="31" spans="1:18">
      <c r="A31" s="14" t="s">
        <v>444</v>
      </c>
      <c r="D31" s="140">
        <v>0.71</v>
      </c>
      <c r="E31" s="14" t="s">
        <v>551</v>
      </c>
    </row>
    <row r="32" spans="1:18">
      <c r="A32" s="14" t="s">
        <v>298</v>
      </c>
      <c r="D32" s="140">
        <v>0.7</v>
      </c>
      <c r="E32" s="14" t="s">
        <v>552</v>
      </c>
    </row>
    <row r="33" spans="1:5">
      <c r="A33" s="14" t="s">
        <v>345</v>
      </c>
      <c r="D33" s="140">
        <v>0.69</v>
      </c>
      <c r="E33" s="14" t="s">
        <v>553</v>
      </c>
    </row>
    <row r="34" spans="1:5">
      <c r="A34" s="14" t="s">
        <v>351</v>
      </c>
      <c r="D34" s="140">
        <v>0.68</v>
      </c>
      <c r="E34" s="14" t="s">
        <v>554</v>
      </c>
    </row>
    <row r="35" spans="1:5">
      <c r="A35" s="14" t="s">
        <v>367</v>
      </c>
      <c r="D35" s="140">
        <v>0.67</v>
      </c>
      <c r="E35" s="14" t="s">
        <v>555</v>
      </c>
    </row>
    <row r="36" spans="1:5">
      <c r="A36" s="14" t="s">
        <v>174</v>
      </c>
      <c r="D36" s="140">
        <v>0.66</v>
      </c>
      <c r="E36" s="14" t="s">
        <v>556</v>
      </c>
    </row>
    <row r="37" spans="1:5">
      <c r="A37" s="14" t="s">
        <v>381</v>
      </c>
      <c r="D37" s="140">
        <v>0.65</v>
      </c>
    </row>
    <row r="38" spans="1:5">
      <c r="A38" s="14" t="s">
        <v>402</v>
      </c>
      <c r="D38" s="140">
        <v>0.64</v>
      </c>
    </row>
    <row r="39" spans="1:5">
      <c r="A39" s="14" t="s">
        <v>374</v>
      </c>
      <c r="D39" s="140">
        <v>0.63</v>
      </c>
    </row>
    <row r="40" spans="1:5">
      <c r="A40" s="14" t="s">
        <v>438</v>
      </c>
      <c r="D40" s="140">
        <v>0.62</v>
      </c>
    </row>
    <row r="41" spans="1:5">
      <c r="A41" s="14" t="s">
        <v>169</v>
      </c>
      <c r="D41" s="140">
        <v>0.61</v>
      </c>
    </row>
    <row r="42" spans="1:5">
      <c r="A42" s="14" t="s">
        <v>388</v>
      </c>
      <c r="D42" s="140">
        <v>0.6</v>
      </c>
    </row>
    <row r="43" spans="1:5">
      <c r="A43" s="14" t="s">
        <v>417</v>
      </c>
      <c r="D43" s="140">
        <v>0.59</v>
      </c>
    </row>
    <row r="44" spans="1:5">
      <c r="A44" s="14" t="s">
        <v>188</v>
      </c>
      <c r="D44" s="140">
        <v>0.57999999999999996</v>
      </c>
    </row>
    <row r="45" spans="1:5">
      <c r="A45" s="14" t="s">
        <v>181</v>
      </c>
      <c r="D45" s="140">
        <v>0.56999999999999995</v>
      </c>
    </row>
    <row r="46" spans="1:5">
      <c r="A46" s="14" t="s">
        <v>395</v>
      </c>
      <c r="D46" s="140">
        <v>0.56000000000000005</v>
      </c>
    </row>
    <row r="47" spans="1:5">
      <c r="A47" s="14" t="s">
        <v>692</v>
      </c>
      <c r="D47" s="140">
        <v>0.55000000000000004</v>
      </c>
    </row>
    <row r="48" spans="1:5">
      <c r="D48" s="140">
        <v>0.54</v>
      </c>
    </row>
    <row r="49" spans="4:4">
      <c r="D49" s="140">
        <v>0.53</v>
      </c>
    </row>
    <row r="50" spans="4:4">
      <c r="D50" s="140">
        <v>0.52</v>
      </c>
    </row>
    <row r="51" spans="4:4">
      <c r="D51" s="140">
        <v>0.51</v>
      </c>
    </row>
    <row r="52" spans="4:4">
      <c r="D52" s="140">
        <v>0.5</v>
      </c>
    </row>
    <row r="53" spans="4:4">
      <c r="D53" s="140">
        <v>0.49</v>
      </c>
    </row>
    <row r="54" spans="4:4">
      <c r="D54" s="140">
        <v>0.48</v>
      </c>
    </row>
    <row r="55" spans="4:4">
      <c r="D55" s="140">
        <v>0.47</v>
      </c>
    </row>
    <row r="56" spans="4:4">
      <c r="D56" s="140">
        <v>0.46</v>
      </c>
    </row>
    <row r="57" spans="4:4">
      <c r="D57" s="140">
        <v>0.45</v>
      </c>
    </row>
    <row r="58" spans="4:4">
      <c r="D58" s="140">
        <v>0.44</v>
      </c>
    </row>
    <row r="59" spans="4:4">
      <c r="D59" s="140">
        <v>0.42999999999999899</v>
      </c>
    </row>
    <row r="60" spans="4:4">
      <c r="D60" s="140">
        <v>0.41999999999999899</v>
      </c>
    </row>
    <row r="61" spans="4:4">
      <c r="D61" s="140">
        <v>0.40999999999999898</v>
      </c>
    </row>
    <row r="62" spans="4:4">
      <c r="D62" s="140">
        <v>0.39999999999999902</v>
      </c>
    </row>
    <row r="63" spans="4:4">
      <c r="D63" s="140">
        <v>0.38999999999999901</v>
      </c>
    </row>
    <row r="64" spans="4:4">
      <c r="D64" s="140">
        <v>0.37999999999999901</v>
      </c>
    </row>
    <row r="65" spans="4:4">
      <c r="D65" s="140">
        <v>0.369999999999999</v>
      </c>
    </row>
    <row r="66" spans="4:4">
      <c r="D66" s="140">
        <v>0.35999999999999899</v>
      </c>
    </row>
    <row r="67" spans="4:4">
      <c r="D67" s="140">
        <v>0.34999999999999898</v>
      </c>
    </row>
    <row r="68" spans="4:4">
      <c r="D68" s="140">
        <v>0.33999999999999903</v>
      </c>
    </row>
    <row r="69" spans="4:4">
      <c r="D69" s="140">
        <v>0.32999999999999902</v>
      </c>
    </row>
    <row r="70" spans="4:4">
      <c r="D70" s="140">
        <v>0.31999999999999901</v>
      </c>
    </row>
    <row r="71" spans="4:4">
      <c r="D71" s="140">
        <v>0.309999999999999</v>
      </c>
    </row>
    <row r="72" spans="4:4">
      <c r="D72" s="140">
        <v>0.29999999999999899</v>
      </c>
    </row>
    <row r="73" spans="4:4">
      <c r="D73" s="140">
        <v>0.28999999999999898</v>
      </c>
    </row>
    <row r="74" spans="4:4">
      <c r="D74" s="140">
        <v>0.27999999999999903</v>
      </c>
    </row>
    <row r="75" spans="4:4">
      <c r="D75" s="140">
        <v>0.26999999999999902</v>
      </c>
    </row>
    <row r="76" spans="4:4">
      <c r="D76" s="140">
        <v>0.25999999999999901</v>
      </c>
    </row>
    <row r="77" spans="4:4">
      <c r="D77" s="140">
        <v>0.249999999999999</v>
      </c>
    </row>
    <row r="78" spans="4:4">
      <c r="D78" s="140">
        <v>0.23999999999999899</v>
      </c>
    </row>
    <row r="79" spans="4:4">
      <c r="D79" s="140">
        <v>0.22999999999999901</v>
      </c>
    </row>
    <row r="80" spans="4:4">
      <c r="D80" s="140">
        <v>0.219999999999999</v>
      </c>
    </row>
    <row r="81" spans="4:4">
      <c r="D81" s="140">
        <v>0.20999999999999899</v>
      </c>
    </row>
    <row r="82" spans="4:4">
      <c r="D82" s="140">
        <v>0.19999999999999901</v>
      </c>
    </row>
    <row r="83" spans="4:4">
      <c r="D83" s="140">
        <v>0.189999999999999</v>
      </c>
    </row>
    <row r="84" spans="4:4">
      <c r="D84" s="140">
        <v>0.17999999999999899</v>
      </c>
    </row>
    <row r="85" spans="4:4">
      <c r="D85" s="140">
        <v>0.16999999999999901</v>
      </c>
    </row>
    <row r="86" spans="4:4">
      <c r="D86" s="140">
        <v>0.159999999999999</v>
      </c>
    </row>
    <row r="87" spans="4:4">
      <c r="D87" s="140">
        <v>0.149999999999999</v>
      </c>
    </row>
    <row r="88" spans="4:4">
      <c r="D88" s="140">
        <v>0.13999999999999899</v>
      </c>
    </row>
    <row r="89" spans="4:4">
      <c r="D89" s="140">
        <v>0.12999999999999901</v>
      </c>
    </row>
    <row r="90" spans="4:4">
      <c r="D90" s="140">
        <v>0.119999999999999</v>
      </c>
    </row>
    <row r="91" spans="4:4">
      <c r="D91" s="140">
        <v>0.109999999999999</v>
      </c>
    </row>
    <row r="92" spans="4:4">
      <c r="D92" s="140">
        <v>9.9999999999999006E-2</v>
      </c>
    </row>
    <row r="93" spans="4:4">
      <c r="D93" s="140">
        <v>8.9999999999998997E-2</v>
      </c>
    </row>
    <row r="94" spans="4:4">
      <c r="D94" s="140">
        <v>7.9999999999999002E-2</v>
      </c>
    </row>
    <row r="95" spans="4:4">
      <c r="D95" s="140">
        <v>6.9999999999998994E-2</v>
      </c>
    </row>
    <row r="96" spans="4:4">
      <c r="D96" s="140">
        <v>5.9999999999999103E-2</v>
      </c>
    </row>
    <row r="97" spans="4:4">
      <c r="D97" s="140">
        <v>4.9999999999998997E-2</v>
      </c>
    </row>
    <row r="98" spans="4:4">
      <c r="D98" s="140">
        <v>3.9999999999999002E-2</v>
      </c>
    </row>
    <row r="99" spans="4:4">
      <c r="D99" s="140">
        <v>2.9999999999999E-2</v>
      </c>
    </row>
    <row r="100" spans="4:4">
      <c r="D100" s="140">
        <v>1.9999999999999001E-2</v>
      </c>
    </row>
    <row r="101" spans="4:4">
      <c r="D101" s="140">
        <v>9.9999999999990097E-3</v>
      </c>
    </row>
    <row r="102" spans="4:4">
      <c r="D102" s="140">
        <v>0</v>
      </c>
    </row>
  </sheetData>
  <sortState ref="L2:L7">
    <sortCondition ref="L2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S195"/>
  <sheetViews>
    <sheetView tabSelected="1" view="pageBreakPreview" zoomScaleNormal="100" zoomScaleSheetLayoutView="100" workbookViewId="0">
      <pane xSplit="2" ySplit="7" topLeftCell="I161" activePane="bottomRight" state="frozen"/>
      <selection pane="topRight" activeCell="C1" sqref="C1"/>
      <selection pane="bottomLeft" activeCell="A8" sqref="A8"/>
      <selection pane="bottomRight" activeCell="BD189" sqref="BD189"/>
    </sheetView>
  </sheetViews>
  <sheetFormatPr defaultColWidth="9.140625" defaultRowHeight="15"/>
  <cols>
    <col min="1" max="1" width="10.140625" style="45" bestFit="1" customWidth="1"/>
    <col min="2" max="2" width="17.42578125" style="45" customWidth="1"/>
    <col min="3" max="4" width="5.7109375" style="45" customWidth="1"/>
    <col min="5" max="5" width="21.28515625" style="45" customWidth="1"/>
    <col min="6" max="6" width="41.7109375" style="45" customWidth="1"/>
    <col min="7" max="9" width="5.5703125" style="45" customWidth="1"/>
    <col min="10" max="10" width="25.85546875" style="45" customWidth="1"/>
    <col min="11" max="11" width="12.140625" style="45" customWidth="1"/>
    <col min="12" max="19" width="7.140625" style="45" customWidth="1"/>
    <col min="20" max="31" width="7.140625" style="45" hidden="1" customWidth="1"/>
    <col min="32" max="32" width="13.7109375" style="45" customWidth="1"/>
    <col min="33" max="33" width="5.42578125" style="45" customWidth="1"/>
    <col min="34" max="34" width="13.7109375" style="45" customWidth="1"/>
    <col min="35" max="36" width="5.42578125" style="45" customWidth="1"/>
    <col min="37" max="50" width="5.7109375" style="45" customWidth="1"/>
    <col min="51" max="53" width="5.7109375" style="45" hidden="1" customWidth="1"/>
    <col min="54" max="57" width="8.5703125" style="45" customWidth="1"/>
    <col min="58" max="58" width="8.42578125" style="45" customWidth="1"/>
    <col min="59" max="60" width="8.42578125" style="56" customWidth="1"/>
    <col min="61" max="61" width="19.28515625" style="56" customWidth="1"/>
    <col min="62" max="62" width="24.28515625" style="106" customWidth="1"/>
    <col min="63" max="66" width="9.140625" style="19"/>
    <col min="67" max="67" width="9.28515625" style="20" bestFit="1" customWidth="1"/>
    <col min="68" max="70" width="9.140625" style="19"/>
    <col min="71" max="71" width="9.28515625" style="19" bestFit="1" customWidth="1"/>
    <col min="72" max="227" width="9.140625" style="19"/>
    <col min="228" max="16384" width="9.140625" style="45"/>
  </cols>
  <sheetData>
    <row r="1" spans="1:227" s="18" customFormat="1" ht="22.5" customHeight="1" thickBot="1">
      <c r="A1" s="373" t="s">
        <v>0</v>
      </c>
      <c r="B1" s="374"/>
      <c r="C1" s="391" t="str">
        <f>alapadatok!C4</f>
        <v>Zamárdi Fekete István Általános Iskola és Alapfokú Művészeti Iskola</v>
      </c>
      <c r="D1" s="392"/>
      <c r="E1" s="392"/>
      <c r="F1" s="392"/>
      <c r="G1" s="392"/>
      <c r="H1" s="392"/>
      <c r="I1" s="393"/>
      <c r="J1" s="383" t="s">
        <v>731</v>
      </c>
      <c r="K1" s="384"/>
      <c r="L1" s="152" t="s">
        <v>11</v>
      </c>
      <c r="M1" s="152" t="s">
        <v>12</v>
      </c>
      <c r="N1" s="152" t="s">
        <v>13</v>
      </c>
      <c r="O1" s="152" t="s">
        <v>14</v>
      </c>
      <c r="P1" s="152" t="s">
        <v>15</v>
      </c>
      <c r="Q1" s="152" t="s">
        <v>16</v>
      </c>
      <c r="R1" s="152" t="s">
        <v>17</v>
      </c>
      <c r="S1" s="152" t="s">
        <v>18</v>
      </c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326" t="s">
        <v>559</v>
      </c>
      <c r="AG1" s="327"/>
      <c r="AH1" s="327"/>
      <c r="AI1" s="328"/>
      <c r="AJ1" s="333" t="s">
        <v>869</v>
      </c>
      <c r="AK1" s="336" t="s">
        <v>8</v>
      </c>
      <c r="AL1" s="339" t="s">
        <v>6</v>
      </c>
      <c r="AM1" s="339"/>
      <c r="AN1" s="339"/>
      <c r="AO1" s="339"/>
      <c r="AP1" s="339"/>
      <c r="AQ1" s="339"/>
      <c r="AR1" s="339"/>
      <c r="AS1" s="339"/>
      <c r="AT1" s="339"/>
      <c r="AU1" s="339"/>
      <c r="AV1" s="339"/>
      <c r="AW1" s="339"/>
      <c r="AX1" s="339"/>
      <c r="AY1" s="339"/>
      <c r="AZ1" s="339"/>
      <c r="BA1" s="339"/>
      <c r="BB1" s="339" t="s">
        <v>2</v>
      </c>
      <c r="BC1" s="442"/>
      <c r="BD1" s="368" t="s">
        <v>726</v>
      </c>
      <c r="BE1" s="369" t="s">
        <v>727</v>
      </c>
      <c r="BF1" s="443" t="s">
        <v>765</v>
      </c>
      <c r="BG1" s="444" t="s">
        <v>23</v>
      </c>
      <c r="BH1" s="445" t="s">
        <v>25</v>
      </c>
      <c r="BI1" s="365" t="s">
        <v>856</v>
      </c>
      <c r="BJ1" s="344" t="s">
        <v>7</v>
      </c>
    </row>
    <row r="2" spans="1:227" s="18" customFormat="1" ht="22.5" customHeight="1" thickBot="1">
      <c r="A2" s="375"/>
      <c r="B2" s="376"/>
      <c r="C2" s="394"/>
      <c r="D2" s="395"/>
      <c r="E2" s="395"/>
      <c r="F2" s="395"/>
      <c r="G2" s="395"/>
      <c r="H2" s="395"/>
      <c r="I2" s="396"/>
      <c r="J2" s="381" t="s">
        <v>732</v>
      </c>
      <c r="K2" s="382"/>
      <c r="L2" s="151">
        <v>23</v>
      </c>
      <c r="M2" s="151">
        <v>19</v>
      </c>
      <c r="N2" s="151">
        <v>30</v>
      </c>
      <c r="O2" s="151">
        <v>17</v>
      </c>
      <c r="P2" s="151">
        <v>23</v>
      </c>
      <c r="Q2" s="151">
        <v>21</v>
      </c>
      <c r="R2" s="151">
        <v>21</v>
      </c>
      <c r="S2" s="151">
        <v>23</v>
      </c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329" t="s">
        <v>761</v>
      </c>
      <c r="AG2" s="330"/>
      <c r="AH2" s="329" t="s">
        <v>762</v>
      </c>
      <c r="AI2" s="330"/>
      <c r="AJ2" s="334"/>
      <c r="AK2" s="337"/>
      <c r="AL2" s="340" t="s">
        <v>9</v>
      </c>
      <c r="AM2" s="340" t="s">
        <v>10</v>
      </c>
      <c r="AN2" s="340" t="s">
        <v>771</v>
      </c>
      <c r="AO2" s="340" t="s">
        <v>877</v>
      </c>
      <c r="AP2" s="340" t="s">
        <v>876</v>
      </c>
      <c r="AQ2" s="340" t="s">
        <v>772</v>
      </c>
      <c r="AR2" s="341" t="s">
        <v>773</v>
      </c>
      <c r="AS2" s="342" t="s">
        <v>774</v>
      </c>
      <c r="AT2" s="343" t="s">
        <v>775</v>
      </c>
      <c r="AU2" s="343" t="s">
        <v>776</v>
      </c>
      <c r="AV2" s="343" t="s">
        <v>777</v>
      </c>
      <c r="AW2" s="343" t="s">
        <v>883</v>
      </c>
      <c r="AX2" s="343" t="s">
        <v>1020</v>
      </c>
      <c r="AY2" s="343"/>
      <c r="AZ2" s="343"/>
      <c r="BA2" s="343"/>
      <c r="BB2" s="333" t="s">
        <v>3</v>
      </c>
      <c r="BC2" s="441" t="s">
        <v>4</v>
      </c>
      <c r="BD2" s="368"/>
      <c r="BE2" s="369"/>
      <c r="BF2" s="443"/>
      <c r="BG2" s="444"/>
      <c r="BH2" s="445"/>
      <c r="BI2" s="366"/>
      <c r="BJ2" s="344"/>
    </row>
    <row r="3" spans="1:227" s="18" customFormat="1" ht="22.5" customHeight="1" thickBot="1">
      <c r="A3" s="377"/>
      <c r="B3" s="378"/>
      <c r="C3" s="397"/>
      <c r="D3" s="398"/>
      <c r="E3" s="398"/>
      <c r="F3" s="398"/>
      <c r="G3" s="398"/>
      <c r="H3" s="398"/>
      <c r="I3" s="399"/>
      <c r="J3" s="381" t="s">
        <v>733</v>
      </c>
      <c r="K3" s="382"/>
      <c r="L3" s="151">
        <v>24</v>
      </c>
      <c r="M3" s="151">
        <v>19</v>
      </c>
      <c r="N3" s="151">
        <v>33</v>
      </c>
      <c r="O3" s="151">
        <v>18</v>
      </c>
      <c r="P3" s="151">
        <v>24</v>
      </c>
      <c r="Q3" s="151">
        <v>21</v>
      </c>
      <c r="R3" s="151">
        <v>24</v>
      </c>
      <c r="S3" s="151">
        <v>24</v>
      </c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331" t="s">
        <v>763</v>
      </c>
      <c r="AG3" s="333" t="s">
        <v>759</v>
      </c>
      <c r="AH3" s="331" t="s">
        <v>764</v>
      </c>
      <c r="AI3" s="333" t="s">
        <v>760</v>
      </c>
      <c r="AJ3" s="334"/>
      <c r="AK3" s="337"/>
      <c r="AL3" s="340"/>
      <c r="AM3" s="340"/>
      <c r="AN3" s="340"/>
      <c r="AO3" s="340"/>
      <c r="AP3" s="340"/>
      <c r="AQ3" s="340"/>
      <c r="AR3" s="341"/>
      <c r="AS3" s="342"/>
      <c r="AT3" s="343"/>
      <c r="AU3" s="343"/>
      <c r="AV3" s="343"/>
      <c r="AW3" s="343"/>
      <c r="AX3" s="343"/>
      <c r="AY3" s="343"/>
      <c r="AZ3" s="343"/>
      <c r="BA3" s="343"/>
      <c r="BB3" s="334"/>
      <c r="BC3" s="441"/>
      <c r="BD3" s="368"/>
      <c r="BE3" s="369"/>
      <c r="BF3" s="443"/>
      <c r="BG3" s="444"/>
      <c r="BH3" s="445"/>
      <c r="BI3" s="366"/>
      <c r="BJ3" s="344"/>
    </row>
    <row r="4" spans="1:227" s="21" customFormat="1" ht="22.5" customHeight="1" thickBot="1">
      <c r="A4" s="403" t="s">
        <v>1</v>
      </c>
      <c r="B4" s="403" t="s">
        <v>708</v>
      </c>
      <c r="C4" s="387" t="s">
        <v>709</v>
      </c>
      <c r="D4" s="400"/>
      <c r="E4" s="387" t="s">
        <v>861</v>
      </c>
      <c r="F4" s="406" t="s">
        <v>862</v>
      </c>
      <c r="G4" s="424" t="s">
        <v>557</v>
      </c>
      <c r="H4" s="333" t="s">
        <v>728</v>
      </c>
      <c r="I4" s="423" t="s">
        <v>5</v>
      </c>
      <c r="J4" s="379" t="s">
        <v>766</v>
      </c>
      <c r="K4" s="380"/>
      <c r="L4" s="150">
        <v>25</v>
      </c>
      <c r="M4" s="150">
        <v>25</v>
      </c>
      <c r="N4" s="150">
        <v>25</v>
      </c>
      <c r="O4" s="150">
        <v>27</v>
      </c>
      <c r="P4" s="150">
        <v>28</v>
      </c>
      <c r="Q4" s="150">
        <v>28</v>
      </c>
      <c r="R4" s="150">
        <v>31</v>
      </c>
      <c r="S4" s="150">
        <v>31</v>
      </c>
      <c r="T4" s="150"/>
      <c r="U4" s="150"/>
      <c r="V4" s="150"/>
      <c r="W4" s="150"/>
      <c r="X4" s="150"/>
      <c r="Y4" s="150"/>
      <c r="Z4" s="150"/>
      <c r="AA4" s="150"/>
      <c r="AB4" s="150"/>
      <c r="AC4" s="150"/>
      <c r="AD4" s="150"/>
      <c r="AE4" s="150"/>
      <c r="AF4" s="331"/>
      <c r="AG4" s="334"/>
      <c r="AH4" s="331"/>
      <c r="AI4" s="334"/>
      <c r="AJ4" s="334"/>
      <c r="AK4" s="337"/>
      <c r="AL4" s="340"/>
      <c r="AM4" s="340"/>
      <c r="AN4" s="340"/>
      <c r="AO4" s="340"/>
      <c r="AP4" s="340"/>
      <c r="AQ4" s="340"/>
      <c r="AR4" s="341"/>
      <c r="AS4" s="342"/>
      <c r="AT4" s="343"/>
      <c r="AU4" s="343"/>
      <c r="AV4" s="343"/>
      <c r="AW4" s="343"/>
      <c r="AX4" s="343"/>
      <c r="AY4" s="343"/>
      <c r="AZ4" s="343"/>
      <c r="BA4" s="343"/>
      <c r="BB4" s="334"/>
      <c r="BC4" s="441"/>
      <c r="BD4" s="368"/>
      <c r="BE4" s="369"/>
      <c r="BF4" s="443"/>
      <c r="BG4" s="444"/>
      <c r="BH4" s="445"/>
      <c r="BI4" s="366"/>
      <c r="BJ4" s="344"/>
      <c r="BK4" s="19"/>
      <c r="BL4" s="19"/>
      <c r="BM4" s="19"/>
      <c r="BN4" s="19"/>
      <c r="BO4" s="20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</row>
    <row r="5" spans="1:227" s="24" customFormat="1" ht="131.25" customHeight="1" thickBot="1">
      <c r="A5" s="404"/>
      <c r="B5" s="404"/>
      <c r="C5" s="331"/>
      <c r="D5" s="401"/>
      <c r="E5" s="331"/>
      <c r="F5" s="388"/>
      <c r="G5" s="425"/>
      <c r="H5" s="334"/>
      <c r="I5" s="334"/>
      <c r="J5" s="388" t="s">
        <v>730</v>
      </c>
      <c r="K5" s="337" t="s">
        <v>729</v>
      </c>
      <c r="L5" s="385" t="s">
        <v>734</v>
      </c>
      <c r="M5" s="385" t="s">
        <v>735</v>
      </c>
      <c r="N5" s="385" t="s">
        <v>736</v>
      </c>
      <c r="O5" s="430" t="s">
        <v>737</v>
      </c>
      <c r="P5" s="430" t="s">
        <v>738</v>
      </c>
      <c r="Q5" s="430" t="s">
        <v>739</v>
      </c>
      <c r="R5" s="430" t="s">
        <v>740</v>
      </c>
      <c r="S5" s="430" t="s">
        <v>741</v>
      </c>
      <c r="T5" s="430"/>
      <c r="U5" s="430"/>
      <c r="V5" s="430"/>
      <c r="W5" s="430"/>
      <c r="X5" s="430"/>
      <c r="Y5" s="385"/>
      <c r="Z5" s="385"/>
      <c r="AA5" s="385"/>
      <c r="AB5" s="385"/>
      <c r="AC5" s="439"/>
      <c r="AD5" s="439"/>
      <c r="AE5" s="439"/>
      <c r="AF5" s="331"/>
      <c r="AG5" s="334"/>
      <c r="AH5" s="331"/>
      <c r="AI5" s="334"/>
      <c r="AJ5" s="334"/>
      <c r="AK5" s="337"/>
      <c r="AL5" s="340"/>
      <c r="AM5" s="340"/>
      <c r="AN5" s="340"/>
      <c r="AO5" s="340"/>
      <c r="AP5" s="340"/>
      <c r="AQ5" s="340"/>
      <c r="AR5" s="341"/>
      <c r="AS5" s="342"/>
      <c r="AT5" s="343"/>
      <c r="AU5" s="343"/>
      <c r="AV5" s="343"/>
      <c r="AW5" s="343"/>
      <c r="AX5" s="343"/>
      <c r="AY5" s="343"/>
      <c r="AZ5" s="343"/>
      <c r="BA5" s="343"/>
      <c r="BB5" s="334"/>
      <c r="BC5" s="441"/>
      <c r="BD5" s="368"/>
      <c r="BE5" s="369"/>
      <c r="BF5" s="443"/>
      <c r="BG5" s="444"/>
      <c r="BH5" s="445"/>
      <c r="BI5" s="366"/>
      <c r="BJ5" s="344"/>
      <c r="BK5" s="22"/>
      <c r="BL5" s="22"/>
      <c r="BM5" s="22"/>
      <c r="BN5" s="22"/>
      <c r="BO5" s="23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</row>
    <row r="6" spans="1:227" s="24" customFormat="1" ht="15.75" hidden="1" customHeight="1" thickBot="1">
      <c r="A6" s="404"/>
      <c r="B6" s="404"/>
      <c r="C6" s="331"/>
      <c r="D6" s="401"/>
      <c r="E6" s="331"/>
      <c r="F6" s="388"/>
      <c r="G6" s="425"/>
      <c r="H6" s="419"/>
      <c r="I6" s="419"/>
      <c r="J6" s="389"/>
      <c r="K6" s="337"/>
      <c r="L6" s="385"/>
      <c r="M6" s="385"/>
      <c r="N6" s="385"/>
      <c r="O6" s="385"/>
      <c r="P6" s="385"/>
      <c r="Q6" s="385"/>
      <c r="R6" s="385"/>
      <c r="S6" s="385"/>
      <c r="T6" s="385"/>
      <c r="U6" s="385"/>
      <c r="V6" s="385"/>
      <c r="W6" s="385"/>
      <c r="X6" s="385"/>
      <c r="Y6" s="385"/>
      <c r="Z6" s="385"/>
      <c r="AA6" s="385"/>
      <c r="AB6" s="385"/>
      <c r="AC6" s="439"/>
      <c r="AD6" s="439"/>
      <c r="AE6" s="439"/>
      <c r="AF6" s="331"/>
      <c r="AG6" s="334"/>
      <c r="AH6" s="331"/>
      <c r="AI6" s="334"/>
      <c r="AJ6" s="334"/>
      <c r="AK6" s="337"/>
      <c r="AL6" s="340"/>
      <c r="AM6" s="340"/>
      <c r="AN6" s="340"/>
      <c r="AO6" s="340"/>
      <c r="AP6" s="340"/>
      <c r="AQ6" s="340"/>
      <c r="AR6" s="341"/>
      <c r="AS6" s="342"/>
      <c r="AT6" s="343"/>
      <c r="AU6" s="343"/>
      <c r="AV6" s="343"/>
      <c r="AW6" s="343"/>
      <c r="AX6" s="343"/>
      <c r="AY6" s="343"/>
      <c r="AZ6" s="343"/>
      <c r="BA6" s="343"/>
      <c r="BB6" s="334"/>
      <c r="BC6" s="441"/>
      <c r="BD6" s="368"/>
      <c r="BE6" s="369"/>
      <c r="BF6" s="443"/>
      <c r="BG6" s="444"/>
      <c r="BH6" s="445"/>
      <c r="BI6" s="366"/>
      <c r="BJ6" s="344"/>
      <c r="BK6" s="22"/>
      <c r="BL6" s="22"/>
      <c r="BM6" s="22"/>
      <c r="BN6" s="22"/>
      <c r="BO6" s="23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</row>
    <row r="7" spans="1:227" s="24" customFormat="1" ht="15.75" thickBot="1">
      <c r="A7" s="405"/>
      <c r="B7" s="405"/>
      <c r="C7" s="332"/>
      <c r="D7" s="402"/>
      <c r="E7" s="332"/>
      <c r="F7" s="407"/>
      <c r="G7" s="426"/>
      <c r="H7" s="420"/>
      <c r="I7" s="420"/>
      <c r="J7" s="390"/>
      <c r="K7" s="338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6"/>
      <c r="Y7" s="386"/>
      <c r="Z7" s="386"/>
      <c r="AA7" s="386"/>
      <c r="AB7" s="386"/>
      <c r="AC7" s="440"/>
      <c r="AD7" s="440"/>
      <c r="AE7" s="440"/>
      <c r="AF7" s="332"/>
      <c r="AG7" s="335"/>
      <c r="AH7" s="332"/>
      <c r="AI7" s="335"/>
      <c r="AJ7" s="335"/>
      <c r="AK7" s="338"/>
      <c r="AL7" s="340"/>
      <c r="AM7" s="340"/>
      <c r="AN7" s="340"/>
      <c r="AO7" s="340"/>
      <c r="AP7" s="340"/>
      <c r="AQ7" s="340"/>
      <c r="AR7" s="341"/>
      <c r="AS7" s="342"/>
      <c r="AT7" s="343"/>
      <c r="AU7" s="343"/>
      <c r="AV7" s="343"/>
      <c r="AW7" s="343"/>
      <c r="AX7" s="343"/>
      <c r="AY7" s="343"/>
      <c r="AZ7" s="343"/>
      <c r="BA7" s="343"/>
      <c r="BB7" s="335"/>
      <c r="BC7" s="441"/>
      <c r="BD7" s="368"/>
      <c r="BE7" s="369"/>
      <c r="BF7" s="443"/>
      <c r="BG7" s="444"/>
      <c r="BH7" s="445"/>
      <c r="BI7" s="367"/>
      <c r="BJ7" s="344"/>
      <c r="BK7" s="22"/>
      <c r="BL7" s="22"/>
      <c r="BM7" s="22"/>
      <c r="BN7" s="22"/>
      <c r="BO7" s="23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</row>
    <row r="8" spans="1:227" s="24" customFormat="1" ht="15" customHeight="1">
      <c r="A8" s="370" t="s">
        <v>11</v>
      </c>
      <c r="B8" s="431" t="s">
        <v>1005</v>
      </c>
      <c r="C8" s="432" t="s">
        <v>721</v>
      </c>
      <c r="D8" s="323">
        <v>1</v>
      </c>
      <c r="E8" s="142" t="s">
        <v>873</v>
      </c>
      <c r="F8" s="145" t="s">
        <v>1006</v>
      </c>
      <c r="G8" s="427" t="s">
        <v>566</v>
      </c>
      <c r="H8" s="427" t="s">
        <v>20</v>
      </c>
      <c r="I8" s="411"/>
      <c r="J8" s="146" t="s">
        <v>1008</v>
      </c>
      <c r="K8" s="414">
        <f>IF(SUM(AI8:AI17)&gt;0,(BD8-SUM(AI8:AI17))/22,IFERROR(IF(AND(BD8&gt;=22*D8,BD8&lt;=26*D8),1*D8,IF(BD8/BE8&gt;1,1*D8+(BF8/22))+IF(BD8/BE8=1,1*D8)+IF(BD8/BE8&lt;1,IF(AND(BE8&gt;=22*D8,BE8&lt;=26*D8),BD8/22,BD8/BE8))),0))-(SUM(AG8:AG17)/22)</f>
        <v>1.1818181818181819</v>
      </c>
      <c r="L8" s="34"/>
      <c r="M8" s="34"/>
      <c r="N8" s="34"/>
      <c r="O8" s="34"/>
      <c r="P8" s="34">
        <v>2</v>
      </c>
      <c r="Q8" s="34">
        <v>2</v>
      </c>
      <c r="R8" s="34">
        <v>2</v>
      </c>
      <c r="S8" s="34">
        <v>2</v>
      </c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25"/>
      <c r="AG8" s="26"/>
      <c r="AH8" s="25"/>
      <c r="AI8" s="26"/>
      <c r="AJ8" s="26"/>
      <c r="AK8" s="408">
        <f>SUM(L8:AE17,AG8:AG17,AI8:AI17,AJ8:AJ17)</f>
        <v>10</v>
      </c>
      <c r="AL8" s="26"/>
      <c r="AM8" s="26"/>
      <c r="AN8" s="115"/>
      <c r="AO8" s="115"/>
      <c r="AP8" s="115"/>
      <c r="AQ8" s="115"/>
      <c r="AR8" s="26"/>
      <c r="AS8" s="27"/>
      <c r="AT8" s="28"/>
      <c r="AU8" s="28"/>
      <c r="AV8" s="27"/>
      <c r="AW8" s="28"/>
      <c r="AX8" s="28"/>
      <c r="AY8" s="28"/>
      <c r="AZ8" s="28"/>
      <c r="BA8" s="28"/>
      <c r="BB8" s="427"/>
      <c r="BC8" s="348">
        <f>IFERROR(VLOOKUP(BB8,Segéd2!$L$2:$M$7,2,FALSE),0)</f>
        <v>0</v>
      </c>
      <c r="BD8" s="345">
        <f>SUM(AK8,AL8:BA17,BC8)</f>
        <v>10</v>
      </c>
      <c r="BE8" s="351">
        <v>6</v>
      </c>
      <c r="BF8" s="362">
        <f>IF(AND(BD8&gt;26,BE8&gt;=22),BD8-26,IF(BD8&gt;BE8,BD8-BE8,0))</f>
        <v>4</v>
      </c>
      <c r="BG8" s="362">
        <f>SUM(AG8:AG17)</f>
        <v>0</v>
      </c>
      <c r="BH8" s="356"/>
      <c r="BI8" s="111"/>
      <c r="BJ8" s="359"/>
      <c r="BK8" s="22"/>
      <c r="BL8" s="22"/>
      <c r="BM8" s="22"/>
      <c r="BN8" s="22"/>
      <c r="BO8" s="23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</row>
    <row r="9" spans="1:227" s="24" customFormat="1" ht="15" customHeight="1">
      <c r="A9" s="371"/>
      <c r="B9" s="371"/>
      <c r="C9" s="433"/>
      <c r="D9" s="324"/>
      <c r="E9" s="143"/>
      <c r="F9" s="309" t="s">
        <v>1007</v>
      </c>
      <c r="G9" s="428"/>
      <c r="H9" s="428"/>
      <c r="I9" s="412"/>
      <c r="J9" s="147" t="s">
        <v>1009</v>
      </c>
      <c r="K9" s="415"/>
      <c r="L9" s="28"/>
      <c r="M9" s="34"/>
      <c r="N9" s="34"/>
      <c r="O9" s="34"/>
      <c r="P9" s="34">
        <v>1</v>
      </c>
      <c r="Q9" s="34">
        <v>1</v>
      </c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2"/>
      <c r="AG9" s="28"/>
      <c r="AH9" s="32"/>
      <c r="AI9" s="28"/>
      <c r="AJ9" s="28"/>
      <c r="AK9" s="409"/>
      <c r="AL9" s="28"/>
      <c r="AM9" s="28"/>
      <c r="AN9" s="116"/>
      <c r="AO9" s="116"/>
      <c r="AP9" s="116"/>
      <c r="AQ9" s="116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428"/>
      <c r="BC9" s="349"/>
      <c r="BD9" s="346"/>
      <c r="BE9" s="352"/>
      <c r="BF9" s="363"/>
      <c r="BG9" s="363"/>
      <c r="BH9" s="357"/>
      <c r="BI9" s="112"/>
      <c r="BJ9" s="360"/>
      <c r="BK9" s="22"/>
      <c r="BL9" s="22"/>
      <c r="BM9" s="22"/>
      <c r="BN9" s="22"/>
      <c r="BO9" s="23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</row>
    <row r="10" spans="1:227" s="24" customFormat="1" ht="15" customHeight="1">
      <c r="A10" s="371"/>
      <c r="B10" s="371"/>
      <c r="C10" s="433"/>
      <c r="D10" s="324"/>
      <c r="E10" s="143"/>
      <c r="F10" s="307"/>
      <c r="G10" s="428"/>
      <c r="H10" s="428"/>
      <c r="I10" s="412"/>
      <c r="J10" s="147"/>
      <c r="K10" s="415"/>
      <c r="L10" s="28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2"/>
      <c r="AG10" s="28"/>
      <c r="AH10" s="32"/>
      <c r="AI10" s="28"/>
      <c r="AJ10" s="28"/>
      <c r="AK10" s="409"/>
      <c r="AL10" s="28"/>
      <c r="AM10" s="28"/>
      <c r="AN10" s="116"/>
      <c r="AO10" s="116"/>
      <c r="AP10" s="116"/>
      <c r="AQ10" s="116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428"/>
      <c r="BC10" s="349"/>
      <c r="BD10" s="346"/>
      <c r="BE10" s="352"/>
      <c r="BF10" s="363"/>
      <c r="BG10" s="363"/>
      <c r="BH10" s="357"/>
      <c r="BI10" s="112"/>
      <c r="BJ10" s="360"/>
      <c r="BK10" s="22"/>
      <c r="BL10" s="22"/>
      <c r="BM10" s="22"/>
      <c r="BN10" s="22"/>
      <c r="BO10" s="23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</row>
    <row r="11" spans="1:227" s="24" customFormat="1" ht="15" customHeight="1">
      <c r="A11" s="371"/>
      <c r="B11" s="371"/>
      <c r="C11" s="433"/>
      <c r="D11" s="324"/>
      <c r="E11" s="143"/>
      <c r="F11" s="307"/>
      <c r="G11" s="428"/>
      <c r="H11" s="428"/>
      <c r="I11" s="412"/>
      <c r="J11" s="147"/>
      <c r="K11" s="415"/>
      <c r="L11" s="28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2"/>
      <c r="AG11" s="28"/>
      <c r="AH11" s="32"/>
      <c r="AI11" s="28"/>
      <c r="AJ11" s="28"/>
      <c r="AK11" s="409"/>
      <c r="AL11" s="28"/>
      <c r="AM11" s="28"/>
      <c r="AN11" s="116"/>
      <c r="AO11" s="116"/>
      <c r="AP11" s="116"/>
      <c r="AQ11" s="116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428"/>
      <c r="BC11" s="349"/>
      <c r="BD11" s="346"/>
      <c r="BE11" s="352"/>
      <c r="BF11" s="363"/>
      <c r="BG11" s="363"/>
      <c r="BH11" s="357"/>
      <c r="BI11" s="112"/>
      <c r="BJ11" s="360"/>
      <c r="BK11" s="22"/>
      <c r="BL11" s="22"/>
      <c r="BM11" s="22"/>
      <c r="BN11" s="22"/>
      <c r="BO11" s="23"/>
      <c r="BP11" s="22"/>
      <c r="BQ11" s="22"/>
      <c r="BR11" s="22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22"/>
      <c r="DX11" s="22"/>
      <c r="DY11" s="22"/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2"/>
      <c r="FT11" s="22"/>
      <c r="FU11" s="22"/>
      <c r="FV11" s="22"/>
      <c r="FW11" s="22"/>
      <c r="FX11" s="22"/>
      <c r="FY11" s="22"/>
      <c r="FZ11" s="22"/>
      <c r="GA11" s="22"/>
      <c r="GB11" s="22"/>
      <c r="GC11" s="22"/>
      <c r="GD11" s="22"/>
      <c r="GE11" s="22"/>
      <c r="GF11" s="22"/>
      <c r="GG11" s="22"/>
      <c r="GH11" s="22"/>
      <c r="GI11" s="22"/>
      <c r="GJ11" s="22"/>
      <c r="GK11" s="22"/>
      <c r="GL11" s="22"/>
      <c r="GM11" s="22"/>
      <c r="GN11" s="22"/>
      <c r="GO11" s="22"/>
      <c r="GP11" s="22"/>
      <c r="GQ11" s="22"/>
      <c r="GR11" s="22"/>
      <c r="GS11" s="22"/>
      <c r="GT11" s="22"/>
      <c r="GU11" s="22"/>
      <c r="GV11" s="22"/>
      <c r="GW11" s="22"/>
      <c r="GX11" s="22"/>
      <c r="GY11" s="22"/>
      <c r="GZ11" s="22"/>
      <c r="HA11" s="22"/>
      <c r="HB11" s="22"/>
      <c r="HC11" s="22"/>
      <c r="HD11" s="22"/>
      <c r="HE11" s="22"/>
      <c r="HF11" s="22"/>
      <c r="HG11" s="22"/>
      <c r="HH11" s="22"/>
      <c r="HI11" s="22"/>
      <c r="HJ11" s="22"/>
      <c r="HK11" s="22"/>
      <c r="HL11" s="22"/>
      <c r="HM11" s="22"/>
      <c r="HN11" s="22"/>
      <c r="HO11" s="22"/>
      <c r="HP11" s="22"/>
      <c r="HQ11" s="22"/>
      <c r="HR11" s="22"/>
      <c r="HS11" s="22"/>
    </row>
    <row r="12" spans="1:227" s="24" customFormat="1" ht="15" customHeight="1">
      <c r="A12" s="371"/>
      <c r="B12" s="371"/>
      <c r="C12" s="433"/>
      <c r="D12" s="324"/>
      <c r="E12" s="143"/>
      <c r="F12" s="307"/>
      <c r="G12" s="428"/>
      <c r="H12" s="428"/>
      <c r="I12" s="412"/>
      <c r="J12" s="31"/>
      <c r="K12" s="415"/>
      <c r="L12" s="28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2"/>
      <c r="AG12" s="28"/>
      <c r="AH12" s="32"/>
      <c r="AI12" s="28"/>
      <c r="AJ12" s="28"/>
      <c r="AK12" s="409"/>
      <c r="AL12" s="28"/>
      <c r="AM12" s="28"/>
      <c r="AN12" s="116"/>
      <c r="AO12" s="116"/>
      <c r="AP12" s="116"/>
      <c r="AQ12" s="116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428"/>
      <c r="BC12" s="349"/>
      <c r="BD12" s="346"/>
      <c r="BE12" s="352"/>
      <c r="BF12" s="363"/>
      <c r="BG12" s="363"/>
      <c r="BH12" s="357"/>
      <c r="BI12" s="112"/>
      <c r="BJ12" s="360"/>
      <c r="BK12" s="22"/>
      <c r="BL12" s="22"/>
      <c r="BM12" s="22"/>
      <c r="BN12" s="22"/>
      <c r="BO12" s="23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  <c r="HN12" s="22"/>
      <c r="HO12" s="22"/>
      <c r="HP12" s="22"/>
      <c r="HQ12" s="22"/>
      <c r="HR12" s="22"/>
      <c r="HS12" s="22"/>
    </row>
    <row r="13" spans="1:227" s="24" customFormat="1" ht="15" customHeight="1">
      <c r="A13" s="371"/>
      <c r="B13" s="371"/>
      <c r="C13" s="433"/>
      <c r="D13" s="324"/>
      <c r="E13" s="143"/>
      <c r="F13" s="307"/>
      <c r="G13" s="428"/>
      <c r="H13" s="428"/>
      <c r="I13" s="412"/>
      <c r="J13" s="148"/>
      <c r="K13" s="415"/>
      <c r="L13" s="28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3"/>
      <c r="AG13" s="34"/>
      <c r="AH13" s="33"/>
      <c r="AI13" s="34"/>
      <c r="AJ13" s="34"/>
      <c r="AK13" s="409"/>
      <c r="AL13" s="28"/>
      <c r="AM13" s="28"/>
      <c r="AN13" s="116"/>
      <c r="AO13" s="116"/>
      <c r="AP13" s="116"/>
      <c r="AQ13" s="116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428"/>
      <c r="BC13" s="349"/>
      <c r="BD13" s="346"/>
      <c r="BE13" s="352"/>
      <c r="BF13" s="363"/>
      <c r="BG13" s="363"/>
      <c r="BH13" s="357"/>
      <c r="BI13" s="112"/>
      <c r="BJ13" s="360"/>
      <c r="BK13" s="22"/>
      <c r="BL13" s="22"/>
      <c r="BM13" s="22"/>
      <c r="BN13" s="22"/>
      <c r="BO13" s="23"/>
      <c r="BP13" s="22"/>
      <c r="BQ13" s="22"/>
      <c r="BR13" s="22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CV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/>
      <c r="DH13" s="22"/>
      <c r="DI13" s="22"/>
      <c r="DJ13" s="22"/>
      <c r="DK13" s="22"/>
      <c r="DL13" s="22"/>
      <c r="DM13" s="22"/>
      <c r="DN13" s="22"/>
      <c r="DO13" s="22"/>
      <c r="DP13" s="22"/>
      <c r="DQ13" s="22"/>
      <c r="DR13" s="22"/>
      <c r="DS13" s="22"/>
      <c r="DT13" s="22"/>
      <c r="DU13" s="22"/>
      <c r="DV13" s="22"/>
      <c r="DW13" s="22"/>
      <c r="DX13" s="22"/>
      <c r="DY13" s="22"/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/>
      <c r="EN13" s="22"/>
      <c r="EO13" s="22"/>
      <c r="EP13" s="22"/>
      <c r="EQ13" s="22"/>
      <c r="ER13" s="22"/>
      <c r="ES13" s="22"/>
      <c r="ET13" s="22"/>
      <c r="EU13" s="22"/>
      <c r="EV13" s="22"/>
      <c r="EW13" s="22"/>
      <c r="EX13" s="22"/>
      <c r="EY13" s="22"/>
      <c r="EZ13" s="22"/>
      <c r="FA13" s="22"/>
      <c r="FB13" s="22"/>
      <c r="FC13" s="22"/>
      <c r="FD13" s="22"/>
      <c r="FE13" s="22"/>
      <c r="FF13" s="22"/>
      <c r="FG13" s="22"/>
      <c r="FH13" s="22"/>
      <c r="FI13" s="22"/>
      <c r="FJ13" s="22"/>
      <c r="FK13" s="22"/>
      <c r="FL13" s="22"/>
      <c r="FM13" s="22"/>
      <c r="FN13" s="22"/>
      <c r="FO13" s="22"/>
      <c r="FP13" s="22"/>
      <c r="FQ13" s="22"/>
      <c r="FR13" s="22"/>
      <c r="FS13" s="22"/>
      <c r="FT13" s="22"/>
      <c r="FU13" s="22"/>
      <c r="FV13" s="22"/>
      <c r="FW13" s="22"/>
      <c r="FX13" s="22"/>
      <c r="FY13" s="22"/>
      <c r="FZ13" s="22"/>
      <c r="GA13" s="22"/>
      <c r="GB13" s="22"/>
      <c r="GC13" s="22"/>
      <c r="GD13" s="22"/>
      <c r="GE13" s="22"/>
      <c r="GF13" s="22"/>
      <c r="GG13" s="22"/>
      <c r="GH13" s="22"/>
      <c r="GI13" s="22"/>
      <c r="GJ13" s="22"/>
      <c r="GK13" s="22"/>
      <c r="GL13" s="22"/>
      <c r="GM13" s="22"/>
      <c r="GN13" s="22"/>
      <c r="GO13" s="22"/>
      <c r="GP13" s="22"/>
      <c r="GQ13" s="22"/>
      <c r="GR13" s="22"/>
      <c r="GS13" s="22"/>
      <c r="GT13" s="22"/>
      <c r="GU13" s="22"/>
      <c r="GV13" s="22"/>
      <c r="GW13" s="22"/>
      <c r="GX13" s="22"/>
      <c r="GY13" s="22"/>
      <c r="GZ13" s="22"/>
      <c r="HA13" s="22"/>
      <c r="HB13" s="22"/>
      <c r="HC13" s="22"/>
      <c r="HD13" s="22"/>
      <c r="HE13" s="22"/>
      <c r="HF13" s="22"/>
      <c r="HG13" s="22"/>
      <c r="HH13" s="22"/>
      <c r="HI13" s="22"/>
      <c r="HJ13" s="22"/>
      <c r="HK13" s="22"/>
      <c r="HL13" s="22"/>
      <c r="HM13" s="22"/>
      <c r="HN13" s="22"/>
      <c r="HO13" s="22"/>
      <c r="HP13" s="22"/>
      <c r="HQ13" s="22"/>
      <c r="HR13" s="22"/>
      <c r="HS13" s="22"/>
    </row>
    <row r="14" spans="1:227" s="24" customFormat="1" ht="15" customHeight="1">
      <c r="A14" s="371"/>
      <c r="B14" s="371"/>
      <c r="C14" s="433"/>
      <c r="D14" s="324"/>
      <c r="E14" s="143"/>
      <c r="F14" s="307"/>
      <c r="G14" s="428"/>
      <c r="H14" s="428"/>
      <c r="I14" s="412"/>
      <c r="J14" s="147"/>
      <c r="K14" s="415"/>
      <c r="L14" s="28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2"/>
      <c r="AG14" s="28"/>
      <c r="AH14" s="32"/>
      <c r="AI14" s="28"/>
      <c r="AJ14" s="28"/>
      <c r="AK14" s="409"/>
      <c r="AL14" s="28"/>
      <c r="AM14" s="28"/>
      <c r="AN14" s="116"/>
      <c r="AO14" s="116"/>
      <c r="AP14" s="116"/>
      <c r="AQ14" s="116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428"/>
      <c r="BC14" s="349"/>
      <c r="BD14" s="346"/>
      <c r="BE14" s="352"/>
      <c r="BF14" s="363"/>
      <c r="BG14" s="363"/>
      <c r="BH14" s="357"/>
      <c r="BI14" s="112"/>
      <c r="BJ14" s="360"/>
      <c r="BK14" s="22"/>
      <c r="BL14" s="22"/>
      <c r="BM14" s="22"/>
      <c r="BN14" s="22"/>
      <c r="BO14" s="23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EF14" s="22"/>
      <c r="EG14" s="22"/>
      <c r="EH14" s="22"/>
      <c r="EI14" s="22"/>
      <c r="EJ14" s="22"/>
      <c r="EK14" s="22"/>
      <c r="EL14" s="22"/>
      <c r="EM14" s="22"/>
      <c r="EN14" s="22"/>
      <c r="EO14" s="22"/>
      <c r="EP14" s="22"/>
      <c r="EQ14" s="22"/>
      <c r="ER14" s="22"/>
      <c r="ES14" s="22"/>
      <c r="ET14" s="22"/>
      <c r="EU14" s="22"/>
      <c r="EV14" s="22"/>
      <c r="EW14" s="22"/>
      <c r="EX14" s="22"/>
      <c r="EY14" s="22"/>
      <c r="EZ14" s="22"/>
      <c r="FA14" s="22"/>
      <c r="FB14" s="22"/>
      <c r="FC14" s="22"/>
      <c r="FD14" s="22"/>
      <c r="FE14" s="22"/>
      <c r="FF14" s="22"/>
      <c r="FG14" s="22"/>
      <c r="FH14" s="22"/>
      <c r="FI14" s="22"/>
      <c r="FJ14" s="22"/>
      <c r="FK14" s="22"/>
      <c r="FL14" s="22"/>
      <c r="FM14" s="22"/>
      <c r="FN14" s="22"/>
      <c r="FO14" s="22"/>
      <c r="FP14" s="22"/>
      <c r="FQ14" s="22"/>
      <c r="FR14" s="22"/>
      <c r="FS14" s="22"/>
      <c r="FT14" s="22"/>
      <c r="FU14" s="22"/>
      <c r="FV14" s="22"/>
      <c r="FW14" s="22"/>
      <c r="FX14" s="22"/>
      <c r="FY14" s="22"/>
      <c r="FZ14" s="22"/>
      <c r="GA14" s="22"/>
      <c r="GB14" s="22"/>
      <c r="GC14" s="22"/>
      <c r="GD14" s="22"/>
      <c r="GE14" s="22"/>
      <c r="GF14" s="22"/>
      <c r="GG14" s="22"/>
      <c r="GH14" s="22"/>
      <c r="GI14" s="22"/>
      <c r="GJ14" s="22"/>
      <c r="GK14" s="22"/>
      <c r="GL14" s="22"/>
      <c r="GM14" s="22"/>
      <c r="GN14" s="22"/>
      <c r="GO14" s="22"/>
      <c r="GP14" s="22"/>
      <c r="GQ14" s="22"/>
      <c r="GR14" s="22"/>
      <c r="GS14" s="22"/>
      <c r="GT14" s="22"/>
      <c r="GU14" s="22"/>
      <c r="GV14" s="22"/>
      <c r="GW14" s="22"/>
      <c r="GX14" s="22"/>
      <c r="GY14" s="22"/>
      <c r="GZ14" s="22"/>
      <c r="HA14" s="22"/>
      <c r="HB14" s="22"/>
      <c r="HC14" s="22"/>
      <c r="HD14" s="22"/>
      <c r="HE14" s="22"/>
      <c r="HF14" s="22"/>
      <c r="HG14" s="22"/>
      <c r="HH14" s="22"/>
      <c r="HI14" s="22"/>
      <c r="HJ14" s="22"/>
      <c r="HK14" s="22"/>
      <c r="HL14" s="22"/>
      <c r="HM14" s="22"/>
      <c r="HN14" s="22"/>
      <c r="HO14" s="22"/>
      <c r="HP14" s="22"/>
      <c r="HQ14" s="22"/>
      <c r="HR14" s="22"/>
      <c r="HS14" s="22"/>
    </row>
    <row r="15" spans="1:227" s="24" customFormat="1" ht="15" customHeight="1">
      <c r="A15" s="371"/>
      <c r="B15" s="371"/>
      <c r="C15" s="433"/>
      <c r="D15" s="324"/>
      <c r="E15" s="143"/>
      <c r="F15" s="307"/>
      <c r="G15" s="428"/>
      <c r="H15" s="428"/>
      <c r="I15" s="412"/>
      <c r="J15" s="147"/>
      <c r="K15" s="415"/>
      <c r="L15" s="28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2"/>
      <c r="AG15" s="28"/>
      <c r="AH15" s="32"/>
      <c r="AI15" s="28"/>
      <c r="AJ15" s="28"/>
      <c r="AK15" s="409"/>
      <c r="AL15" s="28"/>
      <c r="AM15" s="28"/>
      <c r="AN15" s="116"/>
      <c r="AO15" s="116"/>
      <c r="AP15" s="116"/>
      <c r="AQ15" s="116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428"/>
      <c r="BC15" s="349"/>
      <c r="BD15" s="346"/>
      <c r="BE15" s="352"/>
      <c r="BF15" s="363"/>
      <c r="BG15" s="363"/>
      <c r="BH15" s="357"/>
      <c r="BI15" s="112"/>
      <c r="BJ15" s="360"/>
      <c r="BK15" s="22"/>
      <c r="BL15" s="22"/>
      <c r="BM15" s="22"/>
      <c r="BN15" s="22"/>
      <c r="BO15" s="23"/>
      <c r="BP15" s="22"/>
      <c r="BQ15" s="22"/>
      <c r="BR15" s="22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2"/>
      <c r="CW15" s="22"/>
      <c r="CX15" s="22"/>
      <c r="CY15" s="22"/>
      <c r="CZ15" s="22"/>
      <c r="DA15" s="22"/>
      <c r="DB15" s="22"/>
      <c r="DC15" s="22"/>
      <c r="DD15" s="22"/>
      <c r="DE15" s="22"/>
      <c r="DF15" s="22"/>
      <c r="DG15" s="22"/>
      <c r="DH15" s="22"/>
      <c r="DI15" s="22"/>
      <c r="DJ15" s="22"/>
      <c r="DK15" s="22"/>
      <c r="DL15" s="22"/>
      <c r="DM15" s="22"/>
      <c r="DN15" s="22"/>
      <c r="DO15" s="22"/>
      <c r="DP15" s="22"/>
      <c r="DQ15" s="22"/>
      <c r="DR15" s="22"/>
      <c r="DS15" s="22"/>
      <c r="DT15" s="22"/>
      <c r="DU15" s="22"/>
      <c r="DV15" s="22"/>
      <c r="DW15" s="22"/>
      <c r="DX15" s="22"/>
      <c r="DY15" s="22"/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/>
      <c r="EN15" s="22"/>
      <c r="EO15" s="22"/>
      <c r="EP15" s="22"/>
      <c r="EQ15" s="22"/>
      <c r="ER15" s="22"/>
      <c r="ES15" s="22"/>
      <c r="ET15" s="22"/>
      <c r="EU15" s="22"/>
      <c r="EV15" s="22"/>
      <c r="EW15" s="22"/>
      <c r="EX15" s="22"/>
      <c r="EY15" s="22"/>
      <c r="EZ15" s="22"/>
      <c r="FA15" s="22"/>
      <c r="FB15" s="22"/>
      <c r="FC15" s="22"/>
      <c r="FD15" s="22"/>
      <c r="FE15" s="22"/>
      <c r="FF15" s="22"/>
      <c r="FG15" s="22"/>
      <c r="FH15" s="22"/>
      <c r="FI15" s="22"/>
      <c r="FJ15" s="22"/>
      <c r="FK15" s="22"/>
      <c r="FL15" s="22"/>
      <c r="FM15" s="22"/>
      <c r="FN15" s="22"/>
      <c r="FO15" s="22"/>
      <c r="FP15" s="22"/>
      <c r="FQ15" s="22"/>
      <c r="FR15" s="22"/>
      <c r="FS15" s="22"/>
      <c r="FT15" s="22"/>
      <c r="FU15" s="22"/>
      <c r="FV15" s="22"/>
      <c r="FW15" s="22"/>
      <c r="FX15" s="22"/>
      <c r="FY15" s="22"/>
      <c r="FZ15" s="22"/>
      <c r="GA15" s="22"/>
      <c r="GB15" s="22"/>
      <c r="GC15" s="22"/>
      <c r="GD15" s="22"/>
      <c r="GE15" s="22"/>
      <c r="GF15" s="22"/>
      <c r="GG15" s="22"/>
      <c r="GH15" s="22"/>
      <c r="GI15" s="22"/>
      <c r="GJ15" s="22"/>
      <c r="GK15" s="22"/>
      <c r="GL15" s="22"/>
      <c r="GM15" s="22"/>
      <c r="GN15" s="22"/>
      <c r="GO15" s="22"/>
      <c r="GP15" s="22"/>
      <c r="GQ15" s="22"/>
      <c r="GR15" s="22"/>
      <c r="GS15" s="22"/>
      <c r="GT15" s="22"/>
      <c r="GU15" s="22"/>
      <c r="GV15" s="22"/>
      <c r="GW15" s="22"/>
      <c r="GX15" s="22"/>
      <c r="GY15" s="22"/>
      <c r="GZ15" s="22"/>
      <c r="HA15" s="22"/>
      <c r="HB15" s="22"/>
      <c r="HC15" s="22"/>
      <c r="HD15" s="22"/>
      <c r="HE15" s="22"/>
      <c r="HF15" s="22"/>
      <c r="HG15" s="22"/>
      <c r="HH15" s="22"/>
      <c r="HI15" s="22"/>
      <c r="HJ15" s="22"/>
      <c r="HK15" s="22"/>
      <c r="HL15" s="22"/>
      <c r="HM15" s="22"/>
      <c r="HN15" s="22"/>
      <c r="HO15" s="22"/>
      <c r="HP15" s="22"/>
      <c r="HQ15" s="22"/>
      <c r="HR15" s="22"/>
      <c r="HS15" s="22"/>
    </row>
    <row r="16" spans="1:227" s="24" customFormat="1" ht="15" customHeight="1">
      <c r="A16" s="371"/>
      <c r="B16" s="371"/>
      <c r="C16" s="433"/>
      <c r="D16" s="324"/>
      <c r="E16" s="143"/>
      <c r="F16" s="307"/>
      <c r="G16" s="428"/>
      <c r="H16" s="428"/>
      <c r="I16" s="412"/>
      <c r="J16" s="147"/>
      <c r="K16" s="415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32"/>
      <c r="AG16" s="28"/>
      <c r="AH16" s="32"/>
      <c r="AI16" s="28"/>
      <c r="AJ16" s="28"/>
      <c r="AK16" s="409"/>
      <c r="AL16" s="28"/>
      <c r="AM16" s="28"/>
      <c r="AN16" s="116"/>
      <c r="AO16" s="116"/>
      <c r="AP16" s="116"/>
      <c r="AQ16" s="116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428"/>
      <c r="BC16" s="349"/>
      <c r="BD16" s="346"/>
      <c r="BE16" s="352"/>
      <c r="BF16" s="363"/>
      <c r="BG16" s="363"/>
      <c r="BH16" s="357"/>
      <c r="BI16" s="112"/>
      <c r="BJ16" s="360"/>
      <c r="BK16" s="22"/>
      <c r="BL16" s="22"/>
      <c r="BM16" s="22"/>
      <c r="BN16" s="22"/>
      <c r="BO16" s="23"/>
      <c r="BP16" s="22"/>
      <c r="BQ16" s="22"/>
      <c r="BR16" s="22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2"/>
      <c r="CW16" s="22"/>
      <c r="CX16" s="22"/>
      <c r="CY16" s="22"/>
      <c r="CZ16" s="22"/>
      <c r="DA16" s="22"/>
      <c r="DB16" s="22"/>
      <c r="DC16" s="22"/>
      <c r="DD16" s="22"/>
      <c r="DE16" s="22"/>
      <c r="DF16" s="22"/>
      <c r="DG16" s="22"/>
      <c r="DH16" s="22"/>
      <c r="DI16" s="22"/>
      <c r="DJ16" s="22"/>
      <c r="DK16" s="22"/>
      <c r="DL16" s="22"/>
      <c r="DM16" s="22"/>
      <c r="DN16" s="22"/>
      <c r="DO16" s="22"/>
      <c r="DP16" s="22"/>
      <c r="DQ16" s="22"/>
      <c r="DR16" s="22"/>
      <c r="DS16" s="22"/>
      <c r="DT16" s="22"/>
      <c r="DU16" s="22"/>
      <c r="DV16" s="22"/>
      <c r="DW16" s="22"/>
      <c r="DX16" s="22"/>
      <c r="DY16" s="22"/>
      <c r="DZ16" s="22"/>
      <c r="EA16" s="22"/>
      <c r="EB16" s="22"/>
      <c r="EC16" s="22"/>
      <c r="ED16" s="22"/>
      <c r="EE16" s="22"/>
      <c r="EF16" s="22"/>
      <c r="EG16" s="22"/>
      <c r="EH16" s="22"/>
      <c r="EI16" s="22"/>
      <c r="EJ16" s="22"/>
      <c r="EK16" s="22"/>
      <c r="EL16" s="22"/>
      <c r="EM16" s="22"/>
      <c r="EN16" s="22"/>
      <c r="EO16" s="22"/>
      <c r="EP16" s="22"/>
      <c r="EQ16" s="22"/>
      <c r="ER16" s="22"/>
      <c r="ES16" s="22"/>
      <c r="ET16" s="22"/>
      <c r="EU16" s="22"/>
      <c r="EV16" s="22"/>
      <c r="EW16" s="22"/>
      <c r="EX16" s="22"/>
      <c r="EY16" s="22"/>
      <c r="EZ16" s="22"/>
      <c r="FA16" s="22"/>
      <c r="FB16" s="22"/>
      <c r="FC16" s="22"/>
      <c r="FD16" s="22"/>
      <c r="FE16" s="22"/>
      <c r="FF16" s="22"/>
      <c r="FG16" s="22"/>
      <c r="FH16" s="22"/>
      <c r="FI16" s="22"/>
      <c r="FJ16" s="22"/>
      <c r="FK16" s="22"/>
      <c r="FL16" s="22"/>
      <c r="FM16" s="22"/>
      <c r="FN16" s="22"/>
      <c r="FO16" s="22"/>
      <c r="FP16" s="22"/>
      <c r="FQ16" s="22"/>
      <c r="FR16" s="22"/>
      <c r="FS16" s="22"/>
      <c r="FT16" s="22"/>
      <c r="FU16" s="22"/>
      <c r="FV16" s="22"/>
      <c r="FW16" s="22"/>
      <c r="FX16" s="22"/>
      <c r="FY16" s="22"/>
      <c r="FZ16" s="22"/>
      <c r="GA16" s="22"/>
      <c r="GB16" s="22"/>
      <c r="GC16" s="22"/>
      <c r="GD16" s="22"/>
      <c r="GE16" s="22"/>
      <c r="GF16" s="22"/>
      <c r="GG16" s="22"/>
      <c r="GH16" s="22"/>
      <c r="GI16" s="22"/>
      <c r="GJ16" s="22"/>
      <c r="GK16" s="22"/>
      <c r="GL16" s="22"/>
      <c r="GM16" s="22"/>
      <c r="GN16" s="22"/>
      <c r="GO16" s="22"/>
      <c r="GP16" s="22"/>
      <c r="GQ16" s="22"/>
      <c r="GR16" s="22"/>
      <c r="GS16" s="22"/>
      <c r="GT16" s="22"/>
      <c r="GU16" s="22"/>
      <c r="GV16" s="22"/>
      <c r="GW16" s="22"/>
      <c r="GX16" s="22"/>
      <c r="GY16" s="22"/>
      <c r="GZ16" s="22"/>
      <c r="HA16" s="22"/>
      <c r="HB16" s="22"/>
      <c r="HC16" s="22"/>
      <c r="HD16" s="22"/>
      <c r="HE16" s="22"/>
      <c r="HF16" s="22"/>
      <c r="HG16" s="22"/>
      <c r="HH16" s="22"/>
      <c r="HI16" s="22"/>
      <c r="HJ16" s="22"/>
      <c r="HK16" s="22"/>
      <c r="HL16" s="22"/>
      <c r="HM16" s="22"/>
      <c r="HN16" s="22"/>
      <c r="HO16" s="22"/>
      <c r="HP16" s="22"/>
      <c r="HQ16" s="22"/>
      <c r="HR16" s="22"/>
      <c r="HS16" s="22"/>
    </row>
    <row r="17" spans="1:227" s="24" customFormat="1" ht="15.75" customHeight="1" thickBot="1">
      <c r="A17" s="372"/>
      <c r="B17" s="372"/>
      <c r="C17" s="434"/>
      <c r="D17" s="325"/>
      <c r="E17" s="144"/>
      <c r="F17" s="308"/>
      <c r="G17" s="429"/>
      <c r="H17" s="429"/>
      <c r="I17" s="413"/>
      <c r="J17" s="149"/>
      <c r="K17" s="416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40"/>
      <c r="AF17" s="38"/>
      <c r="AG17" s="39"/>
      <c r="AH17" s="38"/>
      <c r="AI17" s="39"/>
      <c r="AJ17" s="39"/>
      <c r="AK17" s="410"/>
      <c r="AL17" s="40"/>
      <c r="AM17" s="40"/>
      <c r="AN17" s="117"/>
      <c r="AO17" s="117"/>
      <c r="AP17" s="117"/>
      <c r="AQ17" s="117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29"/>
      <c r="BC17" s="350"/>
      <c r="BD17" s="347"/>
      <c r="BE17" s="353"/>
      <c r="BF17" s="364"/>
      <c r="BG17" s="364"/>
      <c r="BH17" s="358"/>
      <c r="BI17" s="113"/>
      <c r="BJ17" s="361"/>
      <c r="BK17" s="22"/>
      <c r="BL17" s="22"/>
      <c r="BM17" s="22"/>
      <c r="BN17" s="22"/>
      <c r="BO17" s="23"/>
      <c r="BP17" s="22"/>
      <c r="BQ17" s="22"/>
      <c r="BR17" s="22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/>
      <c r="DI17" s="22"/>
      <c r="DJ17" s="22"/>
      <c r="DK17" s="22"/>
      <c r="DL17" s="22"/>
      <c r="DM17" s="22"/>
      <c r="DN17" s="22"/>
      <c r="DO17" s="22"/>
      <c r="DP17" s="22"/>
      <c r="DQ17" s="22"/>
      <c r="DR17" s="22"/>
      <c r="DS17" s="22"/>
      <c r="DT17" s="22"/>
      <c r="DU17" s="22"/>
      <c r="DV17" s="22"/>
      <c r="DW17" s="22"/>
      <c r="DX17" s="22"/>
      <c r="DY17" s="22"/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/>
      <c r="EN17" s="22"/>
      <c r="EO17" s="22"/>
      <c r="EP17" s="22"/>
      <c r="EQ17" s="22"/>
      <c r="ER17" s="22"/>
      <c r="ES17" s="22"/>
      <c r="ET17" s="22"/>
      <c r="EU17" s="22"/>
      <c r="EV17" s="22"/>
      <c r="EW17" s="22"/>
      <c r="EX17" s="22"/>
      <c r="EY17" s="22"/>
      <c r="EZ17" s="22"/>
      <c r="FA17" s="22"/>
      <c r="FB17" s="22"/>
      <c r="FC17" s="22"/>
      <c r="FD17" s="22"/>
      <c r="FE17" s="22"/>
      <c r="FF17" s="22"/>
      <c r="FG17" s="22"/>
      <c r="FH17" s="22"/>
      <c r="FI17" s="22"/>
      <c r="FJ17" s="22"/>
      <c r="FK17" s="22"/>
      <c r="FL17" s="22"/>
      <c r="FM17" s="22"/>
      <c r="FN17" s="22"/>
      <c r="FO17" s="22"/>
      <c r="FP17" s="22"/>
      <c r="FQ17" s="22"/>
      <c r="FR17" s="22"/>
      <c r="FS17" s="22"/>
      <c r="FT17" s="22"/>
      <c r="FU17" s="22"/>
      <c r="FV17" s="22"/>
      <c r="FW17" s="22"/>
      <c r="FX17" s="22"/>
      <c r="FY17" s="22"/>
      <c r="FZ17" s="22"/>
      <c r="GA17" s="22"/>
      <c r="GB17" s="22"/>
      <c r="GC17" s="22"/>
      <c r="GD17" s="22"/>
      <c r="GE17" s="22"/>
      <c r="GF17" s="22"/>
      <c r="GG17" s="22"/>
      <c r="GH17" s="22"/>
      <c r="GI17" s="22"/>
      <c r="GJ17" s="22"/>
      <c r="GK17" s="22"/>
      <c r="GL17" s="22"/>
      <c r="GM17" s="22"/>
      <c r="GN17" s="22"/>
      <c r="GO17" s="22"/>
      <c r="GP17" s="22"/>
      <c r="GQ17" s="22"/>
      <c r="GR17" s="22"/>
      <c r="GS17" s="22"/>
      <c r="GT17" s="22"/>
      <c r="GU17" s="22"/>
      <c r="GV17" s="22"/>
      <c r="GW17" s="22"/>
      <c r="GX17" s="22"/>
      <c r="GY17" s="22"/>
      <c r="GZ17" s="22"/>
      <c r="HA17" s="22"/>
      <c r="HB17" s="22"/>
      <c r="HC17" s="22"/>
      <c r="HD17" s="22"/>
      <c r="HE17" s="22"/>
      <c r="HF17" s="22"/>
      <c r="HG17" s="22"/>
      <c r="HH17" s="22"/>
      <c r="HI17" s="22"/>
      <c r="HJ17" s="22"/>
      <c r="HK17" s="22"/>
      <c r="HL17" s="22"/>
      <c r="HM17" s="22"/>
      <c r="HN17" s="22"/>
      <c r="HO17" s="22"/>
      <c r="HP17" s="22"/>
      <c r="HQ17" s="22"/>
      <c r="HR17" s="22"/>
      <c r="HS17" s="22"/>
    </row>
    <row r="18" spans="1:227" s="24" customFormat="1" ht="15" customHeight="1">
      <c r="A18" s="370" t="s">
        <v>12</v>
      </c>
      <c r="B18" s="431" t="s">
        <v>1010</v>
      </c>
      <c r="C18" s="432" t="s">
        <v>721</v>
      </c>
      <c r="D18" s="323">
        <v>1</v>
      </c>
      <c r="E18" s="142" t="s">
        <v>874</v>
      </c>
      <c r="F18" s="145" t="s">
        <v>1011</v>
      </c>
      <c r="G18" s="427" t="s">
        <v>566</v>
      </c>
      <c r="H18" s="427" t="s">
        <v>289</v>
      </c>
      <c r="I18" s="359"/>
      <c r="J18" s="146" t="s">
        <v>1012</v>
      </c>
      <c r="K18" s="414">
        <f t="shared" ref="K18" si="0">IF(SUM(AI18:AI27)&gt;0,(BD18-SUM(AI18:AI27))/22,IFERROR(IF(AND(BD18&gt;=22*D18,BD18&lt;=26*D18),1*D18,IF(BD18/BE18&gt;1,1*D18+(BF18/22))+IF(BD18/BE18=1,1*D18)+IF(BD18/BE18&lt;1,IF(AND(BE18&gt;=22*D18,BE18&lt;=26*D18),BD18/22,BD18/BE18))),0))-(SUM(AG18:AG27)/22)</f>
        <v>1.1363636363636362</v>
      </c>
      <c r="L18" s="34"/>
      <c r="M18" s="34"/>
      <c r="N18" s="34"/>
      <c r="O18" s="34"/>
      <c r="P18" s="34">
        <v>2</v>
      </c>
      <c r="Q18" s="34">
        <v>3</v>
      </c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25"/>
      <c r="AG18" s="26"/>
      <c r="AH18" s="25"/>
      <c r="AI18" s="26"/>
      <c r="AJ18" s="26"/>
      <c r="AK18" s="408">
        <f t="shared" ref="AK18" si="1">SUM(L18:AE27,AG18:AG27,AI18:AI27,AJ18:AJ27)</f>
        <v>11</v>
      </c>
      <c r="AL18" s="26"/>
      <c r="AM18" s="26"/>
      <c r="AN18" s="115"/>
      <c r="AO18" s="115"/>
      <c r="AP18" s="115"/>
      <c r="AQ18" s="115"/>
      <c r="AR18" s="26"/>
      <c r="AS18" s="27"/>
      <c r="AT18" s="28"/>
      <c r="AU18" s="28"/>
      <c r="AV18" s="27"/>
      <c r="AW18" s="28"/>
      <c r="AX18" s="28"/>
      <c r="AY18" s="28"/>
      <c r="AZ18" s="28"/>
      <c r="BA18" s="28"/>
      <c r="BB18" s="427"/>
      <c r="BC18" s="348">
        <f>IFERROR(VLOOKUP(BB18,Segéd2!$L$2:$M$7,2,FALSE),0)</f>
        <v>0</v>
      </c>
      <c r="BD18" s="345">
        <f t="shared" ref="BD18" si="2">SUM(AK18,AL18:BA27,BC18)</f>
        <v>11</v>
      </c>
      <c r="BE18" s="351">
        <v>8</v>
      </c>
      <c r="BF18" s="362">
        <f t="shared" ref="BF18" si="3">IF(AND(BD18&gt;26,BE18&gt;=22),(BD18-26)-IF(((AK18+SUM(AS18:BA27)+BC18)-26)&gt;0,(AK18+SUM(AS18:BA27)+BC18)-26,0)+IF(AK18+BC18-26&gt;0,AK18+BC18-26,0),IF(BD18&gt;BE18,(BD18-BE18)-IF(((AK18+SUM(AS18:BA27)+BC18)-BE18)&gt;0,(AK18+SUM(AS18:BA27)+BC18)-BE18,0)+IF(AK18+BC18-BE18&gt;0,AK18+BC18-BE18,0),0))</f>
        <v>3</v>
      </c>
      <c r="BG18" s="362">
        <f t="shared" ref="BG18" si="4">SUM(AG18:AG27)</f>
        <v>0</v>
      </c>
      <c r="BH18" s="356"/>
      <c r="BI18" s="111"/>
      <c r="BJ18" s="359"/>
      <c r="BK18" s="22"/>
      <c r="BL18" s="22"/>
      <c r="BM18" s="22"/>
      <c r="BN18" s="22"/>
      <c r="BO18" s="23"/>
      <c r="BP18" s="22"/>
      <c r="BQ18" s="22"/>
      <c r="BR18" s="22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2"/>
      <c r="DE18" s="22"/>
      <c r="DF18" s="22"/>
      <c r="DG18" s="22"/>
      <c r="DH18" s="22"/>
      <c r="DI18" s="22"/>
      <c r="DJ18" s="22"/>
      <c r="DK18" s="22"/>
      <c r="DL18" s="22"/>
      <c r="DM18" s="22"/>
      <c r="DN18" s="22"/>
      <c r="DO18" s="22"/>
      <c r="DP18" s="22"/>
      <c r="DQ18" s="22"/>
      <c r="DR18" s="22"/>
      <c r="DS18" s="22"/>
      <c r="DT18" s="22"/>
      <c r="DU18" s="22"/>
      <c r="DV18" s="22"/>
      <c r="DW18" s="22"/>
      <c r="DX18" s="22"/>
      <c r="DY18" s="22"/>
      <c r="DZ18" s="22"/>
      <c r="EA18" s="22"/>
      <c r="EB18" s="22"/>
      <c r="EC18" s="22"/>
      <c r="ED18" s="22"/>
      <c r="EE18" s="22"/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22"/>
      <c r="EQ18" s="22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22"/>
      <c r="FC18" s="22"/>
      <c r="FD18" s="22"/>
      <c r="FE18" s="22"/>
      <c r="FF18" s="22"/>
      <c r="FG18" s="22"/>
      <c r="FH18" s="22"/>
      <c r="FI18" s="22"/>
      <c r="FJ18" s="22"/>
      <c r="FK18" s="22"/>
      <c r="FL18" s="22"/>
      <c r="FM18" s="22"/>
      <c r="FN18" s="22"/>
      <c r="FO18" s="22"/>
      <c r="FP18" s="22"/>
      <c r="FQ18" s="22"/>
      <c r="FR18" s="22"/>
      <c r="FS18" s="22"/>
      <c r="FT18" s="22"/>
      <c r="FU18" s="22"/>
      <c r="FV18" s="22"/>
      <c r="FW18" s="22"/>
      <c r="FX18" s="22"/>
      <c r="FY18" s="22"/>
      <c r="FZ18" s="22"/>
      <c r="GA18" s="22"/>
      <c r="GB18" s="22"/>
      <c r="GC18" s="22"/>
      <c r="GD18" s="22"/>
      <c r="GE18" s="22"/>
      <c r="GF18" s="22"/>
      <c r="GG18" s="22"/>
      <c r="GH18" s="22"/>
      <c r="GI18" s="22"/>
      <c r="GJ18" s="22"/>
      <c r="GK18" s="22"/>
      <c r="GL18" s="22"/>
      <c r="GM18" s="22"/>
      <c r="GN18" s="22"/>
      <c r="GO18" s="22"/>
      <c r="GP18" s="22"/>
      <c r="GQ18" s="22"/>
      <c r="GR18" s="22"/>
      <c r="GS18" s="22"/>
      <c r="GT18" s="22"/>
      <c r="GU18" s="22"/>
      <c r="GV18" s="22"/>
      <c r="GW18" s="22"/>
      <c r="GX18" s="22"/>
      <c r="GY18" s="22"/>
      <c r="GZ18" s="22"/>
      <c r="HA18" s="22"/>
      <c r="HB18" s="22"/>
      <c r="HC18" s="22"/>
      <c r="HD18" s="22"/>
      <c r="HE18" s="22"/>
      <c r="HF18" s="22"/>
      <c r="HG18" s="22"/>
      <c r="HH18" s="22"/>
      <c r="HI18" s="22"/>
      <c r="HJ18" s="22"/>
      <c r="HK18" s="22"/>
      <c r="HL18" s="22"/>
      <c r="HM18" s="22"/>
      <c r="HN18" s="22"/>
      <c r="HO18" s="22"/>
      <c r="HP18" s="22"/>
      <c r="HQ18" s="22"/>
      <c r="HR18" s="22"/>
      <c r="HS18" s="22"/>
    </row>
    <row r="19" spans="1:227" s="24" customFormat="1" ht="15" customHeight="1">
      <c r="A19" s="435"/>
      <c r="B19" s="437"/>
      <c r="C19" s="433"/>
      <c r="D19" s="324"/>
      <c r="E19" s="143"/>
      <c r="F19" s="307"/>
      <c r="G19" s="428"/>
      <c r="H19" s="428"/>
      <c r="I19" s="360"/>
      <c r="J19" s="147" t="s">
        <v>1013</v>
      </c>
      <c r="K19" s="415"/>
      <c r="L19" s="28"/>
      <c r="M19" s="34"/>
      <c r="N19" s="34"/>
      <c r="O19" s="34"/>
      <c r="P19" s="34"/>
      <c r="Q19" s="34"/>
      <c r="R19" s="34">
        <v>1.5</v>
      </c>
      <c r="S19" s="34">
        <v>1.5</v>
      </c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2"/>
      <c r="AG19" s="28"/>
      <c r="AH19" s="32"/>
      <c r="AI19" s="28"/>
      <c r="AJ19" s="28"/>
      <c r="AK19" s="409"/>
      <c r="AL19" s="28"/>
      <c r="AM19" s="28"/>
      <c r="AN19" s="116"/>
      <c r="AO19" s="116"/>
      <c r="AP19" s="116"/>
      <c r="AQ19" s="116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428"/>
      <c r="BC19" s="349"/>
      <c r="BD19" s="346"/>
      <c r="BE19" s="354"/>
      <c r="BF19" s="363"/>
      <c r="BG19" s="363"/>
      <c r="BH19" s="357"/>
      <c r="BI19" s="112"/>
      <c r="BJ19" s="360"/>
      <c r="BK19" s="22"/>
      <c r="BL19" s="22"/>
      <c r="BM19" s="22"/>
      <c r="BN19" s="22"/>
      <c r="BO19" s="23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/>
      <c r="DH19" s="22"/>
      <c r="DI19" s="22"/>
      <c r="DJ19" s="22"/>
      <c r="DK19" s="22"/>
      <c r="DL19" s="22"/>
      <c r="DM19" s="22"/>
      <c r="DN19" s="22"/>
      <c r="DO19" s="22"/>
      <c r="DP19" s="22"/>
      <c r="DQ19" s="22"/>
      <c r="DR19" s="22"/>
      <c r="DS19" s="22"/>
      <c r="DT19" s="22"/>
      <c r="DU19" s="22"/>
      <c r="DV19" s="22"/>
      <c r="DW19" s="22"/>
      <c r="DX19" s="22"/>
      <c r="DY19" s="22"/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/>
      <c r="EN19" s="22"/>
      <c r="EO19" s="22"/>
      <c r="EP19" s="22"/>
      <c r="EQ19" s="22"/>
      <c r="ER19" s="22"/>
      <c r="ES19" s="22"/>
      <c r="ET19" s="22"/>
      <c r="EU19" s="22"/>
      <c r="EV19" s="22"/>
      <c r="EW19" s="22"/>
      <c r="EX19" s="22"/>
      <c r="EY19" s="22"/>
      <c r="EZ19" s="22"/>
      <c r="FA19" s="22"/>
      <c r="FB19" s="22"/>
      <c r="FC19" s="22"/>
      <c r="FD19" s="22"/>
      <c r="FE19" s="22"/>
      <c r="FF19" s="22"/>
      <c r="FG19" s="22"/>
      <c r="FH19" s="22"/>
      <c r="FI19" s="22"/>
      <c r="FJ19" s="22"/>
      <c r="FK19" s="22"/>
      <c r="FL19" s="22"/>
      <c r="FM19" s="22"/>
      <c r="FN19" s="22"/>
      <c r="FO19" s="22"/>
      <c r="FP19" s="22"/>
      <c r="FQ19" s="22"/>
      <c r="FR19" s="22"/>
      <c r="FS19" s="22"/>
      <c r="FT19" s="22"/>
      <c r="FU19" s="22"/>
      <c r="FV19" s="22"/>
      <c r="FW19" s="22"/>
      <c r="FX19" s="22"/>
      <c r="FY19" s="22"/>
      <c r="FZ19" s="22"/>
      <c r="GA19" s="22"/>
      <c r="GB19" s="22"/>
      <c r="GC19" s="22"/>
      <c r="GD19" s="22"/>
      <c r="GE19" s="22"/>
      <c r="GF19" s="22"/>
      <c r="GG19" s="22"/>
      <c r="GH19" s="22"/>
      <c r="GI19" s="22"/>
      <c r="GJ19" s="22"/>
      <c r="GK19" s="22"/>
      <c r="GL19" s="22"/>
      <c r="GM19" s="22"/>
      <c r="GN19" s="22"/>
      <c r="GO19" s="22"/>
      <c r="GP19" s="22"/>
      <c r="GQ19" s="22"/>
      <c r="GR19" s="22"/>
      <c r="GS19" s="22"/>
      <c r="GT19" s="22"/>
      <c r="GU19" s="22"/>
      <c r="GV19" s="22"/>
      <c r="GW19" s="22"/>
      <c r="GX19" s="22"/>
      <c r="GY19" s="22"/>
      <c r="GZ19" s="22"/>
      <c r="HA19" s="22"/>
      <c r="HB19" s="22"/>
      <c r="HC19" s="22"/>
      <c r="HD19" s="22"/>
      <c r="HE19" s="22"/>
      <c r="HF19" s="22"/>
      <c r="HG19" s="22"/>
      <c r="HH19" s="22"/>
      <c r="HI19" s="22"/>
      <c r="HJ19" s="22"/>
      <c r="HK19" s="22"/>
      <c r="HL19" s="22"/>
      <c r="HM19" s="22"/>
      <c r="HN19" s="22"/>
      <c r="HO19" s="22"/>
      <c r="HP19" s="22"/>
      <c r="HQ19" s="22"/>
      <c r="HR19" s="22"/>
      <c r="HS19" s="22"/>
    </row>
    <row r="20" spans="1:227" s="24" customFormat="1" ht="15" customHeight="1">
      <c r="A20" s="435"/>
      <c r="B20" s="437"/>
      <c r="C20" s="433"/>
      <c r="D20" s="324"/>
      <c r="E20" s="143"/>
      <c r="F20" s="307"/>
      <c r="G20" s="428"/>
      <c r="H20" s="428"/>
      <c r="I20" s="360"/>
      <c r="J20" s="147" t="s">
        <v>1014</v>
      </c>
      <c r="K20" s="415"/>
      <c r="L20" s="28"/>
      <c r="M20" s="34"/>
      <c r="N20" s="34"/>
      <c r="O20" s="34"/>
      <c r="P20" s="34"/>
      <c r="Q20" s="34"/>
      <c r="R20" s="34">
        <v>1.5</v>
      </c>
      <c r="S20" s="34">
        <v>1.5</v>
      </c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2"/>
      <c r="AG20" s="28"/>
      <c r="AH20" s="32"/>
      <c r="AI20" s="28"/>
      <c r="AJ20" s="28"/>
      <c r="AK20" s="409"/>
      <c r="AL20" s="28"/>
      <c r="AM20" s="28"/>
      <c r="AN20" s="116"/>
      <c r="AO20" s="116"/>
      <c r="AP20" s="116"/>
      <c r="AQ20" s="116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428"/>
      <c r="BC20" s="349"/>
      <c r="BD20" s="346"/>
      <c r="BE20" s="354"/>
      <c r="BF20" s="363"/>
      <c r="BG20" s="363"/>
      <c r="BH20" s="357"/>
      <c r="BI20" s="112"/>
      <c r="BJ20" s="360"/>
      <c r="BK20" s="22"/>
      <c r="BL20" s="22"/>
      <c r="BM20" s="22"/>
      <c r="BN20" s="22"/>
      <c r="BO20" s="23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2"/>
      <c r="CW20" s="22"/>
      <c r="CX20" s="22"/>
      <c r="CY20" s="22"/>
      <c r="CZ20" s="22"/>
      <c r="DA20" s="22"/>
      <c r="DB20" s="22"/>
      <c r="DC20" s="22"/>
      <c r="DD20" s="22"/>
      <c r="DE20" s="22"/>
      <c r="DF20" s="22"/>
      <c r="DG20" s="22"/>
      <c r="DH20" s="22"/>
      <c r="DI20" s="22"/>
      <c r="DJ20" s="22"/>
      <c r="DK20" s="22"/>
      <c r="DL20" s="22"/>
      <c r="DM20" s="22"/>
      <c r="DN20" s="22"/>
      <c r="DO20" s="22"/>
      <c r="DP20" s="22"/>
      <c r="DQ20" s="22"/>
      <c r="DR20" s="22"/>
      <c r="DS20" s="22"/>
      <c r="DT20" s="22"/>
      <c r="DU20" s="22"/>
      <c r="DV20" s="22"/>
      <c r="DW20" s="22"/>
      <c r="DX20" s="22"/>
      <c r="DY20" s="22"/>
      <c r="DZ20" s="22"/>
      <c r="EA20" s="22"/>
      <c r="EB20" s="22"/>
      <c r="EC20" s="22"/>
      <c r="ED20" s="22"/>
      <c r="EE20" s="22"/>
      <c r="EF20" s="22"/>
      <c r="EG20" s="22"/>
      <c r="EH20" s="22"/>
      <c r="EI20" s="22"/>
      <c r="EJ20" s="22"/>
      <c r="EK20" s="22"/>
      <c r="EL20" s="22"/>
      <c r="EM20" s="22"/>
      <c r="EN20" s="22"/>
      <c r="EO20" s="22"/>
      <c r="EP20" s="22"/>
      <c r="EQ20" s="22"/>
      <c r="ER20" s="22"/>
      <c r="ES20" s="22"/>
      <c r="ET20" s="22"/>
      <c r="EU20" s="22"/>
      <c r="EV20" s="22"/>
      <c r="EW20" s="22"/>
      <c r="EX20" s="22"/>
      <c r="EY20" s="22"/>
      <c r="EZ20" s="22"/>
      <c r="FA20" s="22"/>
      <c r="FB20" s="22"/>
      <c r="FC20" s="22"/>
      <c r="FD20" s="22"/>
      <c r="FE20" s="22"/>
      <c r="FF20" s="22"/>
      <c r="FG20" s="22"/>
      <c r="FH20" s="22"/>
      <c r="FI20" s="22"/>
      <c r="FJ20" s="22"/>
      <c r="FK20" s="22"/>
      <c r="FL20" s="22"/>
      <c r="FM20" s="22"/>
      <c r="FN20" s="22"/>
      <c r="FO20" s="22"/>
      <c r="FP20" s="22"/>
      <c r="FQ20" s="22"/>
      <c r="FR20" s="22"/>
      <c r="FS20" s="22"/>
      <c r="FT20" s="22"/>
      <c r="FU20" s="22"/>
      <c r="FV20" s="22"/>
      <c r="FW20" s="22"/>
      <c r="FX20" s="22"/>
      <c r="FY20" s="22"/>
      <c r="FZ20" s="22"/>
      <c r="GA20" s="22"/>
      <c r="GB20" s="22"/>
      <c r="GC20" s="22"/>
      <c r="GD20" s="22"/>
      <c r="GE20" s="22"/>
      <c r="GF20" s="22"/>
      <c r="GG20" s="22"/>
      <c r="GH20" s="22"/>
      <c r="GI20" s="22"/>
      <c r="GJ20" s="22"/>
      <c r="GK20" s="22"/>
      <c r="GL20" s="22"/>
      <c r="GM20" s="22"/>
      <c r="GN20" s="22"/>
      <c r="GO20" s="22"/>
      <c r="GP20" s="22"/>
      <c r="GQ20" s="22"/>
      <c r="GR20" s="22"/>
      <c r="GS20" s="22"/>
      <c r="GT20" s="22"/>
      <c r="GU20" s="22"/>
      <c r="GV20" s="22"/>
      <c r="GW20" s="22"/>
      <c r="GX20" s="22"/>
      <c r="GY20" s="22"/>
      <c r="GZ20" s="22"/>
      <c r="HA20" s="22"/>
      <c r="HB20" s="22"/>
      <c r="HC20" s="22"/>
      <c r="HD20" s="22"/>
      <c r="HE20" s="22"/>
      <c r="HF20" s="22"/>
      <c r="HG20" s="22"/>
      <c r="HH20" s="22"/>
      <c r="HI20" s="22"/>
      <c r="HJ20" s="22"/>
      <c r="HK20" s="22"/>
      <c r="HL20" s="22"/>
      <c r="HM20" s="22"/>
      <c r="HN20" s="22"/>
      <c r="HO20" s="22"/>
      <c r="HP20" s="22"/>
      <c r="HQ20" s="22"/>
      <c r="HR20" s="22"/>
      <c r="HS20" s="22"/>
    </row>
    <row r="21" spans="1:227" s="24" customFormat="1" ht="15" customHeight="1">
      <c r="A21" s="435"/>
      <c r="B21" s="437"/>
      <c r="C21" s="433"/>
      <c r="D21" s="324"/>
      <c r="E21" s="143"/>
      <c r="F21" s="307"/>
      <c r="G21" s="428"/>
      <c r="H21" s="428"/>
      <c r="I21" s="360"/>
      <c r="J21" s="147"/>
      <c r="K21" s="415"/>
      <c r="L21" s="28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2"/>
      <c r="AG21" s="28"/>
      <c r="AH21" s="32"/>
      <c r="AI21" s="28"/>
      <c r="AJ21" s="28"/>
      <c r="AK21" s="409"/>
      <c r="AL21" s="28"/>
      <c r="AM21" s="28"/>
      <c r="AN21" s="116"/>
      <c r="AO21" s="116"/>
      <c r="AP21" s="116"/>
      <c r="AQ21" s="116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428"/>
      <c r="BC21" s="349"/>
      <c r="BD21" s="346"/>
      <c r="BE21" s="354"/>
      <c r="BF21" s="363"/>
      <c r="BG21" s="363"/>
      <c r="BH21" s="357"/>
      <c r="BI21" s="112"/>
      <c r="BJ21" s="360"/>
      <c r="BK21" s="22"/>
      <c r="BL21" s="22"/>
      <c r="BM21" s="22"/>
      <c r="BN21" s="22"/>
      <c r="BO21" s="23"/>
      <c r="BP21" s="22"/>
      <c r="BQ21" s="22"/>
      <c r="BR21" s="22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/>
      <c r="DH21" s="22"/>
      <c r="DI21" s="22"/>
      <c r="DJ21" s="22"/>
      <c r="DK21" s="22"/>
      <c r="DL21" s="22"/>
      <c r="DM21" s="22"/>
      <c r="DN21" s="22"/>
      <c r="DO21" s="22"/>
      <c r="DP21" s="22"/>
      <c r="DQ21" s="22"/>
      <c r="DR21" s="22"/>
      <c r="DS21" s="22"/>
      <c r="DT21" s="22"/>
      <c r="DU21" s="22"/>
      <c r="DV21" s="22"/>
      <c r="DW21" s="22"/>
      <c r="DX21" s="22"/>
      <c r="DY21" s="22"/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/>
      <c r="EN21" s="22"/>
      <c r="EO21" s="22"/>
      <c r="EP21" s="22"/>
      <c r="EQ21" s="22"/>
      <c r="ER21" s="22"/>
      <c r="ES21" s="22"/>
      <c r="ET21" s="22"/>
      <c r="EU21" s="22"/>
      <c r="EV21" s="22"/>
      <c r="EW21" s="22"/>
      <c r="EX21" s="22"/>
      <c r="EY21" s="22"/>
      <c r="EZ21" s="22"/>
      <c r="FA21" s="22"/>
      <c r="FB21" s="22"/>
      <c r="FC21" s="22"/>
      <c r="FD21" s="22"/>
      <c r="FE21" s="22"/>
      <c r="FF21" s="22"/>
      <c r="FG21" s="22"/>
      <c r="FH21" s="22"/>
      <c r="FI21" s="22"/>
      <c r="FJ21" s="22"/>
      <c r="FK21" s="22"/>
      <c r="FL21" s="22"/>
      <c r="FM21" s="22"/>
      <c r="FN21" s="22"/>
      <c r="FO21" s="22"/>
      <c r="FP21" s="22"/>
      <c r="FQ21" s="22"/>
      <c r="FR21" s="22"/>
      <c r="FS21" s="22"/>
      <c r="FT21" s="22"/>
      <c r="FU21" s="22"/>
      <c r="FV21" s="22"/>
      <c r="FW21" s="22"/>
      <c r="FX21" s="22"/>
      <c r="FY21" s="22"/>
      <c r="FZ21" s="22"/>
      <c r="GA21" s="22"/>
      <c r="GB21" s="22"/>
      <c r="GC21" s="22"/>
      <c r="GD21" s="22"/>
      <c r="GE21" s="22"/>
      <c r="GF21" s="22"/>
      <c r="GG21" s="22"/>
      <c r="GH21" s="22"/>
      <c r="GI21" s="22"/>
      <c r="GJ21" s="22"/>
      <c r="GK21" s="22"/>
      <c r="GL21" s="22"/>
      <c r="GM21" s="22"/>
      <c r="GN21" s="22"/>
      <c r="GO21" s="22"/>
      <c r="GP21" s="22"/>
      <c r="GQ21" s="22"/>
      <c r="GR21" s="22"/>
      <c r="GS21" s="22"/>
      <c r="GT21" s="22"/>
      <c r="GU21" s="22"/>
      <c r="GV21" s="22"/>
      <c r="GW21" s="22"/>
      <c r="GX21" s="22"/>
      <c r="GY21" s="22"/>
      <c r="GZ21" s="22"/>
      <c r="HA21" s="22"/>
      <c r="HB21" s="22"/>
      <c r="HC21" s="22"/>
      <c r="HD21" s="22"/>
      <c r="HE21" s="22"/>
      <c r="HF21" s="22"/>
      <c r="HG21" s="22"/>
      <c r="HH21" s="22"/>
      <c r="HI21" s="22"/>
      <c r="HJ21" s="22"/>
      <c r="HK21" s="22"/>
      <c r="HL21" s="22"/>
      <c r="HM21" s="22"/>
      <c r="HN21" s="22"/>
      <c r="HO21" s="22"/>
      <c r="HP21" s="22"/>
      <c r="HQ21" s="22"/>
      <c r="HR21" s="22"/>
      <c r="HS21" s="22"/>
    </row>
    <row r="22" spans="1:227" s="24" customFormat="1" ht="15" customHeight="1">
      <c r="A22" s="435"/>
      <c r="B22" s="437"/>
      <c r="C22" s="433"/>
      <c r="D22" s="324"/>
      <c r="E22" s="143"/>
      <c r="F22" s="307"/>
      <c r="G22" s="428"/>
      <c r="H22" s="428"/>
      <c r="I22" s="360"/>
      <c r="J22" s="31"/>
      <c r="K22" s="415"/>
      <c r="L22" s="28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2"/>
      <c r="AG22" s="28"/>
      <c r="AH22" s="32"/>
      <c r="AI22" s="28"/>
      <c r="AJ22" s="28"/>
      <c r="AK22" s="409"/>
      <c r="AL22" s="28"/>
      <c r="AM22" s="28"/>
      <c r="AN22" s="116"/>
      <c r="AO22" s="116"/>
      <c r="AP22" s="116"/>
      <c r="AQ22" s="116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428"/>
      <c r="BC22" s="349"/>
      <c r="BD22" s="346"/>
      <c r="BE22" s="354"/>
      <c r="BF22" s="363"/>
      <c r="BG22" s="363"/>
      <c r="BH22" s="357"/>
      <c r="BI22" s="112"/>
      <c r="BJ22" s="360"/>
      <c r="BK22" s="22"/>
      <c r="BL22" s="22"/>
      <c r="BM22" s="22"/>
      <c r="BN22" s="22"/>
      <c r="BO22" s="23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2"/>
      <c r="DE22" s="22"/>
      <c r="DF22" s="22"/>
      <c r="DG22" s="22"/>
      <c r="DH22" s="22"/>
      <c r="DI22" s="22"/>
      <c r="DJ22" s="22"/>
      <c r="DK22" s="22"/>
      <c r="DL22" s="22"/>
      <c r="DM22" s="22"/>
      <c r="DN22" s="22"/>
      <c r="DO22" s="22"/>
      <c r="DP22" s="22"/>
      <c r="DQ22" s="22"/>
      <c r="DR22" s="22"/>
      <c r="DS22" s="22"/>
      <c r="DT22" s="22"/>
      <c r="DU22" s="22"/>
      <c r="DV22" s="22"/>
      <c r="DW22" s="22"/>
      <c r="DX22" s="22"/>
      <c r="DY22" s="22"/>
      <c r="DZ22" s="22"/>
      <c r="EA22" s="22"/>
      <c r="EB22" s="22"/>
      <c r="EC22" s="22"/>
      <c r="ED22" s="22"/>
      <c r="EE22" s="22"/>
      <c r="EF22" s="22"/>
      <c r="EG22" s="22"/>
      <c r="EH22" s="22"/>
      <c r="EI22" s="22"/>
      <c r="EJ22" s="22"/>
      <c r="EK22" s="22"/>
      <c r="EL22" s="22"/>
      <c r="EM22" s="22"/>
      <c r="EN22" s="22"/>
      <c r="EO22" s="22"/>
      <c r="EP22" s="22"/>
      <c r="EQ22" s="22"/>
      <c r="ER22" s="22"/>
      <c r="ES22" s="22"/>
      <c r="ET22" s="22"/>
      <c r="EU22" s="22"/>
      <c r="EV22" s="22"/>
      <c r="EW22" s="22"/>
      <c r="EX22" s="22"/>
      <c r="EY22" s="22"/>
      <c r="EZ22" s="22"/>
      <c r="FA22" s="22"/>
      <c r="FB22" s="22"/>
      <c r="FC22" s="22"/>
      <c r="FD22" s="22"/>
      <c r="FE22" s="22"/>
      <c r="FF22" s="22"/>
      <c r="FG22" s="22"/>
      <c r="FH22" s="22"/>
      <c r="FI22" s="22"/>
      <c r="FJ22" s="22"/>
      <c r="FK22" s="22"/>
      <c r="FL22" s="22"/>
      <c r="FM22" s="22"/>
      <c r="FN22" s="22"/>
      <c r="FO22" s="22"/>
      <c r="FP22" s="22"/>
      <c r="FQ22" s="22"/>
      <c r="FR22" s="22"/>
      <c r="FS22" s="22"/>
      <c r="FT22" s="22"/>
      <c r="FU22" s="22"/>
      <c r="FV22" s="22"/>
      <c r="FW22" s="22"/>
      <c r="FX22" s="22"/>
      <c r="FY22" s="22"/>
      <c r="FZ22" s="22"/>
      <c r="GA22" s="22"/>
      <c r="GB22" s="22"/>
      <c r="GC22" s="22"/>
      <c r="GD22" s="22"/>
      <c r="GE22" s="22"/>
      <c r="GF22" s="22"/>
      <c r="GG22" s="22"/>
      <c r="GH22" s="22"/>
      <c r="GI22" s="22"/>
      <c r="GJ22" s="22"/>
      <c r="GK22" s="22"/>
      <c r="GL22" s="22"/>
      <c r="GM22" s="22"/>
      <c r="GN22" s="22"/>
      <c r="GO22" s="22"/>
      <c r="GP22" s="22"/>
      <c r="GQ22" s="22"/>
      <c r="GR22" s="22"/>
      <c r="GS22" s="22"/>
      <c r="GT22" s="22"/>
      <c r="GU22" s="22"/>
      <c r="GV22" s="22"/>
      <c r="GW22" s="22"/>
      <c r="GX22" s="22"/>
      <c r="GY22" s="22"/>
      <c r="GZ22" s="22"/>
      <c r="HA22" s="22"/>
      <c r="HB22" s="22"/>
      <c r="HC22" s="22"/>
      <c r="HD22" s="22"/>
      <c r="HE22" s="22"/>
      <c r="HF22" s="22"/>
      <c r="HG22" s="22"/>
      <c r="HH22" s="22"/>
      <c r="HI22" s="22"/>
      <c r="HJ22" s="22"/>
      <c r="HK22" s="22"/>
      <c r="HL22" s="22"/>
      <c r="HM22" s="22"/>
      <c r="HN22" s="22"/>
      <c r="HO22" s="22"/>
      <c r="HP22" s="22"/>
      <c r="HQ22" s="22"/>
      <c r="HR22" s="22"/>
      <c r="HS22" s="22"/>
    </row>
    <row r="23" spans="1:227" s="24" customFormat="1" ht="15" customHeight="1">
      <c r="A23" s="435"/>
      <c r="B23" s="437"/>
      <c r="C23" s="433"/>
      <c r="D23" s="324"/>
      <c r="E23" s="143"/>
      <c r="F23" s="307"/>
      <c r="G23" s="428"/>
      <c r="H23" s="428"/>
      <c r="I23" s="360"/>
      <c r="J23" s="148"/>
      <c r="K23" s="415"/>
      <c r="L23" s="28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3"/>
      <c r="AG23" s="34"/>
      <c r="AH23" s="33"/>
      <c r="AI23" s="34"/>
      <c r="AJ23" s="34"/>
      <c r="AK23" s="409"/>
      <c r="AL23" s="28"/>
      <c r="AM23" s="28"/>
      <c r="AN23" s="116"/>
      <c r="AO23" s="116"/>
      <c r="AP23" s="116"/>
      <c r="AQ23" s="116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428"/>
      <c r="BC23" s="349"/>
      <c r="BD23" s="346"/>
      <c r="BE23" s="354"/>
      <c r="BF23" s="363"/>
      <c r="BG23" s="363"/>
      <c r="BH23" s="357"/>
      <c r="BI23" s="112"/>
      <c r="BJ23" s="360"/>
      <c r="BK23" s="22"/>
      <c r="BL23" s="22"/>
      <c r="BM23" s="22"/>
      <c r="BN23" s="22"/>
      <c r="BO23" s="23"/>
      <c r="BP23" s="22"/>
      <c r="BQ23" s="22"/>
      <c r="BR23" s="22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/>
      <c r="DH23" s="22"/>
      <c r="DI23" s="22"/>
      <c r="DJ23" s="22"/>
      <c r="DK23" s="22"/>
      <c r="DL23" s="22"/>
      <c r="DM23" s="22"/>
      <c r="DN23" s="22"/>
      <c r="DO23" s="22"/>
      <c r="DP23" s="22"/>
      <c r="DQ23" s="22"/>
      <c r="DR23" s="22"/>
      <c r="DS23" s="22"/>
      <c r="DT23" s="22"/>
      <c r="DU23" s="22"/>
      <c r="DV23" s="22"/>
      <c r="DW23" s="22"/>
      <c r="DX23" s="22"/>
      <c r="DY23" s="22"/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/>
      <c r="EN23" s="22"/>
      <c r="EO23" s="22"/>
      <c r="EP23" s="22"/>
      <c r="EQ23" s="22"/>
      <c r="ER23" s="22"/>
      <c r="ES23" s="22"/>
      <c r="ET23" s="22"/>
      <c r="EU23" s="22"/>
      <c r="EV23" s="22"/>
      <c r="EW23" s="22"/>
      <c r="EX23" s="22"/>
      <c r="EY23" s="22"/>
      <c r="EZ23" s="22"/>
      <c r="FA23" s="22"/>
      <c r="FB23" s="22"/>
      <c r="FC23" s="22"/>
      <c r="FD23" s="22"/>
      <c r="FE23" s="22"/>
      <c r="FF23" s="22"/>
      <c r="FG23" s="22"/>
      <c r="FH23" s="22"/>
      <c r="FI23" s="22"/>
      <c r="FJ23" s="22"/>
      <c r="FK23" s="22"/>
      <c r="FL23" s="22"/>
      <c r="FM23" s="22"/>
      <c r="FN23" s="22"/>
      <c r="FO23" s="22"/>
      <c r="FP23" s="22"/>
      <c r="FQ23" s="22"/>
      <c r="FR23" s="22"/>
      <c r="FS23" s="22"/>
      <c r="FT23" s="22"/>
      <c r="FU23" s="22"/>
      <c r="FV23" s="22"/>
      <c r="FW23" s="22"/>
      <c r="FX23" s="22"/>
      <c r="FY23" s="22"/>
      <c r="FZ23" s="22"/>
      <c r="GA23" s="22"/>
      <c r="GB23" s="22"/>
      <c r="GC23" s="22"/>
      <c r="GD23" s="22"/>
      <c r="GE23" s="22"/>
      <c r="GF23" s="22"/>
      <c r="GG23" s="22"/>
      <c r="GH23" s="22"/>
      <c r="GI23" s="22"/>
      <c r="GJ23" s="22"/>
      <c r="GK23" s="22"/>
      <c r="GL23" s="22"/>
      <c r="GM23" s="22"/>
      <c r="GN23" s="22"/>
      <c r="GO23" s="22"/>
      <c r="GP23" s="22"/>
      <c r="GQ23" s="22"/>
      <c r="GR23" s="22"/>
      <c r="GS23" s="22"/>
      <c r="GT23" s="22"/>
      <c r="GU23" s="22"/>
      <c r="GV23" s="22"/>
      <c r="GW23" s="22"/>
      <c r="GX23" s="22"/>
      <c r="GY23" s="22"/>
      <c r="GZ23" s="22"/>
      <c r="HA23" s="22"/>
      <c r="HB23" s="22"/>
      <c r="HC23" s="22"/>
      <c r="HD23" s="22"/>
      <c r="HE23" s="22"/>
      <c r="HF23" s="22"/>
      <c r="HG23" s="22"/>
      <c r="HH23" s="22"/>
      <c r="HI23" s="22"/>
      <c r="HJ23" s="22"/>
      <c r="HK23" s="22"/>
      <c r="HL23" s="22"/>
      <c r="HM23" s="22"/>
      <c r="HN23" s="22"/>
      <c r="HO23" s="22"/>
      <c r="HP23" s="22"/>
      <c r="HQ23" s="22"/>
      <c r="HR23" s="22"/>
      <c r="HS23" s="22"/>
    </row>
    <row r="24" spans="1:227" s="24" customFormat="1" ht="15" customHeight="1">
      <c r="A24" s="435"/>
      <c r="B24" s="437"/>
      <c r="C24" s="433"/>
      <c r="D24" s="324"/>
      <c r="E24" s="143"/>
      <c r="F24" s="307"/>
      <c r="G24" s="428"/>
      <c r="H24" s="428"/>
      <c r="I24" s="360"/>
      <c r="J24" s="147"/>
      <c r="K24" s="415"/>
      <c r="L24" s="28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2"/>
      <c r="AG24" s="28"/>
      <c r="AH24" s="32"/>
      <c r="AI24" s="28"/>
      <c r="AJ24" s="28"/>
      <c r="AK24" s="409"/>
      <c r="AL24" s="28"/>
      <c r="AM24" s="28"/>
      <c r="AN24" s="116"/>
      <c r="AO24" s="116"/>
      <c r="AP24" s="116"/>
      <c r="AQ24" s="116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428"/>
      <c r="BC24" s="349"/>
      <c r="BD24" s="346"/>
      <c r="BE24" s="354"/>
      <c r="BF24" s="363"/>
      <c r="BG24" s="363"/>
      <c r="BH24" s="357"/>
      <c r="BI24" s="112"/>
      <c r="BJ24" s="360"/>
      <c r="BK24" s="22"/>
      <c r="BL24" s="22"/>
      <c r="BM24" s="22"/>
      <c r="BN24" s="22"/>
      <c r="BO24" s="23"/>
      <c r="BP24" s="22"/>
      <c r="BQ24" s="22"/>
      <c r="BR24" s="22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2"/>
      <c r="DE24" s="22"/>
      <c r="DF24" s="22"/>
      <c r="DG24" s="22"/>
      <c r="DH24" s="22"/>
      <c r="DI24" s="22"/>
      <c r="DJ24" s="22"/>
      <c r="DK24" s="22"/>
      <c r="DL24" s="22"/>
      <c r="DM24" s="22"/>
      <c r="DN24" s="22"/>
      <c r="DO24" s="22"/>
      <c r="DP24" s="22"/>
      <c r="DQ24" s="22"/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2"/>
      <c r="EH24" s="22"/>
      <c r="EI24" s="22"/>
      <c r="EJ24" s="22"/>
      <c r="EK24" s="22"/>
      <c r="EL24" s="22"/>
      <c r="EM24" s="22"/>
      <c r="EN24" s="22"/>
      <c r="EO24" s="22"/>
      <c r="EP24" s="22"/>
      <c r="EQ24" s="22"/>
      <c r="ER24" s="22"/>
      <c r="ES24" s="22"/>
      <c r="ET24" s="22"/>
      <c r="EU24" s="22"/>
      <c r="EV24" s="22"/>
      <c r="EW24" s="22"/>
      <c r="EX24" s="22"/>
      <c r="EY24" s="22"/>
      <c r="EZ24" s="22"/>
      <c r="FA24" s="22"/>
      <c r="FB24" s="22"/>
      <c r="FC24" s="22"/>
      <c r="FD24" s="22"/>
      <c r="FE24" s="22"/>
      <c r="FF24" s="22"/>
      <c r="FG24" s="22"/>
      <c r="FH24" s="22"/>
      <c r="FI24" s="22"/>
      <c r="FJ24" s="22"/>
      <c r="FK24" s="22"/>
      <c r="FL24" s="22"/>
      <c r="FM24" s="22"/>
      <c r="FN24" s="22"/>
      <c r="FO24" s="22"/>
      <c r="FP24" s="22"/>
      <c r="FQ24" s="22"/>
      <c r="FR24" s="22"/>
      <c r="FS24" s="22"/>
      <c r="FT24" s="22"/>
      <c r="FU24" s="22"/>
      <c r="FV24" s="22"/>
      <c r="FW24" s="22"/>
      <c r="FX24" s="22"/>
      <c r="FY24" s="22"/>
      <c r="FZ24" s="22"/>
      <c r="GA24" s="22"/>
      <c r="GB24" s="22"/>
      <c r="GC24" s="22"/>
      <c r="GD24" s="22"/>
      <c r="GE24" s="22"/>
      <c r="GF24" s="22"/>
      <c r="GG24" s="22"/>
      <c r="GH24" s="22"/>
      <c r="GI24" s="22"/>
      <c r="GJ24" s="22"/>
      <c r="GK24" s="22"/>
      <c r="GL24" s="22"/>
      <c r="GM24" s="22"/>
      <c r="GN24" s="22"/>
      <c r="GO24" s="22"/>
      <c r="GP24" s="22"/>
      <c r="GQ24" s="22"/>
      <c r="GR24" s="22"/>
      <c r="GS24" s="22"/>
      <c r="GT24" s="22"/>
      <c r="GU24" s="22"/>
      <c r="GV24" s="22"/>
      <c r="GW24" s="22"/>
      <c r="GX24" s="22"/>
      <c r="GY24" s="22"/>
      <c r="GZ24" s="22"/>
      <c r="HA24" s="22"/>
      <c r="HB24" s="22"/>
      <c r="HC24" s="22"/>
      <c r="HD24" s="22"/>
      <c r="HE24" s="22"/>
      <c r="HF24" s="22"/>
      <c r="HG24" s="22"/>
      <c r="HH24" s="22"/>
      <c r="HI24" s="22"/>
      <c r="HJ24" s="22"/>
      <c r="HK24" s="22"/>
      <c r="HL24" s="22"/>
      <c r="HM24" s="22"/>
      <c r="HN24" s="22"/>
      <c r="HO24" s="22"/>
      <c r="HP24" s="22"/>
      <c r="HQ24" s="22"/>
      <c r="HR24" s="22"/>
      <c r="HS24" s="22"/>
    </row>
    <row r="25" spans="1:227" s="24" customFormat="1" ht="15" customHeight="1">
      <c r="A25" s="435"/>
      <c r="B25" s="437"/>
      <c r="C25" s="433"/>
      <c r="D25" s="324"/>
      <c r="E25" s="143"/>
      <c r="F25" s="307"/>
      <c r="G25" s="428"/>
      <c r="H25" s="428"/>
      <c r="I25" s="360"/>
      <c r="J25" s="147"/>
      <c r="K25" s="415"/>
      <c r="L25" s="28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2"/>
      <c r="AG25" s="28"/>
      <c r="AH25" s="32"/>
      <c r="AI25" s="28"/>
      <c r="AJ25" s="28"/>
      <c r="AK25" s="409"/>
      <c r="AL25" s="28"/>
      <c r="AM25" s="28"/>
      <c r="AN25" s="116"/>
      <c r="AO25" s="116"/>
      <c r="AP25" s="116"/>
      <c r="AQ25" s="116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428"/>
      <c r="BC25" s="349"/>
      <c r="BD25" s="346"/>
      <c r="BE25" s="354"/>
      <c r="BF25" s="363"/>
      <c r="BG25" s="363"/>
      <c r="BH25" s="357"/>
      <c r="BI25" s="112"/>
      <c r="BJ25" s="360"/>
      <c r="BK25" s="22"/>
      <c r="BL25" s="22"/>
      <c r="BM25" s="22"/>
      <c r="BN25" s="22"/>
      <c r="BO25" s="23"/>
      <c r="BP25" s="22"/>
      <c r="BQ25" s="22"/>
      <c r="BR25" s="22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/>
      <c r="DH25" s="22"/>
      <c r="DI25" s="22"/>
      <c r="DJ25" s="22"/>
      <c r="DK25" s="22"/>
      <c r="DL25" s="22"/>
      <c r="DM25" s="22"/>
      <c r="DN25" s="22"/>
      <c r="DO25" s="22"/>
      <c r="DP25" s="22"/>
      <c r="DQ25" s="22"/>
      <c r="DR25" s="22"/>
      <c r="DS25" s="22"/>
      <c r="DT25" s="22"/>
      <c r="DU25" s="22"/>
      <c r="DV25" s="22"/>
      <c r="DW25" s="22"/>
      <c r="DX25" s="22"/>
      <c r="DY25" s="22"/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/>
      <c r="EN25" s="22"/>
      <c r="EO25" s="22"/>
      <c r="EP25" s="22"/>
      <c r="EQ25" s="22"/>
      <c r="ER25" s="22"/>
      <c r="ES25" s="22"/>
      <c r="ET25" s="22"/>
      <c r="EU25" s="22"/>
      <c r="EV25" s="22"/>
      <c r="EW25" s="22"/>
      <c r="EX25" s="22"/>
      <c r="EY25" s="22"/>
      <c r="EZ25" s="22"/>
      <c r="FA25" s="22"/>
      <c r="FB25" s="22"/>
      <c r="FC25" s="22"/>
      <c r="FD25" s="22"/>
      <c r="FE25" s="22"/>
      <c r="FF25" s="22"/>
      <c r="FG25" s="22"/>
      <c r="FH25" s="22"/>
      <c r="FI25" s="22"/>
      <c r="FJ25" s="22"/>
      <c r="FK25" s="22"/>
      <c r="FL25" s="22"/>
      <c r="FM25" s="22"/>
      <c r="FN25" s="22"/>
      <c r="FO25" s="22"/>
      <c r="FP25" s="22"/>
      <c r="FQ25" s="22"/>
      <c r="FR25" s="22"/>
      <c r="FS25" s="22"/>
      <c r="FT25" s="22"/>
      <c r="FU25" s="22"/>
      <c r="FV25" s="22"/>
      <c r="FW25" s="22"/>
      <c r="FX25" s="22"/>
      <c r="FY25" s="22"/>
      <c r="FZ25" s="22"/>
      <c r="GA25" s="22"/>
      <c r="GB25" s="22"/>
      <c r="GC25" s="22"/>
      <c r="GD25" s="22"/>
      <c r="GE25" s="22"/>
      <c r="GF25" s="22"/>
      <c r="GG25" s="22"/>
      <c r="GH25" s="22"/>
      <c r="GI25" s="22"/>
      <c r="GJ25" s="22"/>
      <c r="GK25" s="22"/>
      <c r="GL25" s="22"/>
      <c r="GM25" s="22"/>
      <c r="GN25" s="22"/>
      <c r="GO25" s="22"/>
      <c r="GP25" s="22"/>
      <c r="GQ25" s="22"/>
      <c r="GR25" s="22"/>
      <c r="GS25" s="22"/>
      <c r="GT25" s="22"/>
      <c r="GU25" s="22"/>
      <c r="GV25" s="22"/>
      <c r="GW25" s="22"/>
      <c r="GX25" s="22"/>
      <c r="GY25" s="22"/>
      <c r="GZ25" s="22"/>
      <c r="HA25" s="22"/>
      <c r="HB25" s="22"/>
      <c r="HC25" s="22"/>
      <c r="HD25" s="22"/>
      <c r="HE25" s="22"/>
      <c r="HF25" s="22"/>
      <c r="HG25" s="22"/>
      <c r="HH25" s="22"/>
      <c r="HI25" s="22"/>
      <c r="HJ25" s="22"/>
      <c r="HK25" s="22"/>
      <c r="HL25" s="22"/>
      <c r="HM25" s="22"/>
      <c r="HN25" s="22"/>
      <c r="HO25" s="22"/>
      <c r="HP25" s="22"/>
      <c r="HQ25" s="22"/>
      <c r="HR25" s="22"/>
      <c r="HS25" s="22"/>
    </row>
    <row r="26" spans="1:227" s="24" customFormat="1" ht="15" customHeight="1">
      <c r="A26" s="435"/>
      <c r="B26" s="437"/>
      <c r="C26" s="433"/>
      <c r="D26" s="324"/>
      <c r="E26" s="143"/>
      <c r="F26" s="307"/>
      <c r="G26" s="428"/>
      <c r="H26" s="428"/>
      <c r="I26" s="360"/>
      <c r="J26" s="147"/>
      <c r="K26" s="415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32"/>
      <c r="AG26" s="28"/>
      <c r="AH26" s="32"/>
      <c r="AI26" s="28"/>
      <c r="AJ26" s="28"/>
      <c r="AK26" s="409"/>
      <c r="AL26" s="28"/>
      <c r="AM26" s="28"/>
      <c r="AN26" s="116"/>
      <c r="AO26" s="116"/>
      <c r="AP26" s="116"/>
      <c r="AQ26" s="116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428"/>
      <c r="BC26" s="349"/>
      <c r="BD26" s="346"/>
      <c r="BE26" s="354"/>
      <c r="BF26" s="363"/>
      <c r="BG26" s="363"/>
      <c r="BH26" s="357"/>
      <c r="BI26" s="112"/>
      <c r="BJ26" s="360"/>
      <c r="BK26" s="22"/>
      <c r="BL26" s="22"/>
      <c r="BM26" s="22"/>
      <c r="BN26" s="22"/>
      <c r="BO26" s="23"/>
      <c r="BP26" s="22"/>
      <c r="BQ26" s="22"/>
      <c r="BR26" s="22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2"/>
      <c r="DE26" s="22"/>
      <c r="DF26" s="22"/>
      <c r="DG26" s="22"/>
      <c r="DH26" s="22"/>
      <c r="DI26" s="22"/>
      <c r="DJ26" s="22"/>
      <c r="DK26" s="22"/>
      <c r="DL26" s="22"/>
      <c r="DM26" s="22"/>
      <c r="DN26" s="22"/>
      <c r="DO26" s="22"/>
      <c r="DP26" s="22"/>
      <c r="DQ26" s="22"/>
      <c r="DR26" s="22"/>
      <c r="DS26" s="22"/>
      <c r="DT26" s="22"/>
      <c r="DU26" s="22"/>
      <c r="DV26" s="22"/>
      <c r="DW26" s="22"/>
      <c r="DX26" s="22"/>
      <c r="DY26" s="22"/>
      <c r="DZ26" s="22"/>
      <c r="EA26" s="22"/>
      <c r="EB26" s="22"/>
      <c r="EC26" s="22"/>
      <c r="ED26" s="22"/>
      <c r="EE26" s="22"/>
      <c r="EF26" s="22"/>
      <c r="EG26" s="22"/>
      <c r="EH26" s="22"/>
      <c r="EI26" s="22"/>
      <c r="EJ26" s="22"/>
      <c r="EK26" s="22"/>
      <c r="EL26" s="22"/>
      <c r="EM26" s="22"/>
      <c r="EN26" s="22"/>
      <c r="EO26" s="22"/>
      <c r="EP26" s="22"/>
      <c r="EQ26" s="22"/>
      <c r="ER26" s="22"/>
      <c r="ES26" s="22"/>
      <c r="ET26" s="22"/>
      <c r="EU26" s="22"/>
      <c r="EV26" s="22"/>
      <c r="EW26" s="22"/>
      <c r="EX26" s="22"/>
      <c r="EY26" s="22"/>
      <c r="EZ26" s="22"/>
      <c r="FA26" s="22"/>
      <c r="FB26" s="22"/>
      <c r="FC26" s="22"/>
      <c r="FD26" s="22"/>
      <c r="FE26" s="22"/>
      <c r="FF26" s="22"/>
      <c r="FG26" s="22"/>
      <c r="FH26" s="22"/>
      <c r="FI26" s="22"/>
      <c r="FJ26" s="22"/>
      <c r="FK26" s="22"/>
      <c r="FL26" s="22"/>
      <c r="FM26" s="22"/>
      <c r="FN26" s="22"/>
      <c r="FO26" s="22"/>
      <c r="FP26" s="22"/>
      <c r="FQ26" s="22"/>
      <c r="FR26" s="22"/>
      <c r="FS26" s="22"/>
      <c r="FT26" s="22"/>
      <c r="FU26" s="22"/>
      <c r="FV26" s="22"/>
      <c r="FW26" s="22"/>
      <c r="FX26" s="22"/>
      <c r="FY26" s="22"/>
      <c r="FZ26" s="22"/>
      <c r="GA26" s="22"/>
      <c r="GB26" s="22"/>
      <c r="GC26" s="22"/>
      <c r="GD26" s="22"/>
      <c r="GE26" s="22"/>
      <c r="GF26" s="22"/>
      <c r="GG26" s="22"/>
      <c r="GH26" s="22"/>
      <c r="GI26" s="22"/>
      <c r="GJ26" s="22"/>
      <c r="GK26" s="22"/>
      <c r="GL26" s="22"/>
      <c r="GM26" s="22"/>
      <c r="GN26" s="22"/>
      <c r="GO26" s="22"/>
      <c r="GP26" s="22"/>
      <c r="GQ26" s="22"/>
      <c r="GR26" s="22"/>
      <c r="GS26" s="22"/>
      <c r="GT26" s="22"/>
      <c r="GU26" s="22"/>
      <c r="GV26" s="22"/>
      <c r="GW26" s="22"/>
      <c r="GX26" s="22"/>
      <c r="GY26" s="22"/>
      <c r="GZ26" s="22"/>
      <c r="HA26" s="22"/>
      <c r="HB26" s="22"/>
      <c r="HC26" s="22"/>
      <c r="HD26" s="22"/>
      <c r="HE26" s="22"/>
      <c r="HF26" s="22"/>
      <c r="HG26" s="22"/>
      <c r="HH26" s="22"/>
      <c r="HI26" s="22"/>
      <c r="HJ26" s="22"/>
      <c r="HK26" s="22"/>
      <c r="HL26" s="22"/>
      <c r="HM26" s="22"/>
      <c r="HN26" s="22"/>
      <c r="HO26" s="22"/>
      <c r="HP26" s="22"/>
      <c r="HQ26" s="22"/>
      <c r="HR26" s="22"/>
      <c r="HS26" s="22"/>
    </row>
    <row r="27" spans="1:227" s="24" customFormat="1" ht="15.75" customHeight="1" thickBot="1">
      <c r="A27" s="436"/>
      <c r="B27" s="438"/>
      <c r="C27" s="434"/>
      <c r="D27" s="325"/>
      <c r="E27" s="144"/>
      <c r="F27" s="308"/>
      <c r="G27" s="429"/>
      <c r="H27" s="429"/>
      <c r="I27" s="361"/>
      <c r="J27" s="149"/>
      <c r="K27" s="416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38"/>
      <c r="AG27" s="39"/>
      <c r="AH27" s="38"/>
      <c r="AI27" s="39"/>
      <c r="AJ27" s="39"/>
      <c r="AK27" s="410"/>
      <c r="AL27" s="40"/>
      <c r="AM27" s="40"/>
      <c r="AN27" s="117"/>
      <c r="AO27" s="117"/>
      <c r="AP27" s="117"/>
      <c r="AQ27" s="117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29"/>
      <c r="BC27" s="350"/>
      <c r="BD27" s="347"/>
      <c r="BE27" s="355"/>
      <c r="BF27" s="364"/>
      <c r="BG27" s="364"/>
      <c r="BH27" s="358"/>
      <c r="BI27" s="113"/>
      <c r="BJ27" s="361"/>
      <c r="BK27" s="22"/>
      <c r="BL27" s="22"/>
      <c r="BM27" s="22"/>
      <c r="BN27" s="22"/>
      <c r="BO27" s="23"/>
      <c r="BP27" s="22"/>
      <c r="BQ27" s="22"/>
      <c r="BR27" s="22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/>
      <c r="DH27" s="22"/>
      <c r="DI27" s="22"/>
      <c r="DJ27" s="22"/>
      <c r="DK27" s="22"/>
      <c r="DL27" s="22"/>
      <c r="DM27" s="22"/>
      <c r="DN27" s="22"/>
      <c r="DO27" s="22"/>
      <c r="DP27" s="22"/>
      <c r="DQ27" s="22"/>
      <c r="DR27" s="22"/>
      <c r="DS27" s="22"/>
      <c r="DT27" s="22"/>
      <c r="DU27" s="22"/>
      <c r="DV27" s="22"/>
      <c r="DW27" s="22"/>
      <c r="DX27" s="22"/>
      <c r="DY27" s="22"/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/>
      <c r="EN27" s="22"/>
      <c r="EO27" s="22"/>
      <c r="EP27" s="22"/>
      <c r="EQ27" s="22"/>
      <c r="ER27" s="22"/>
      <c r="ES27" s="22"/>
      <c r="ET27" s="22"/>
      <c r="EU27" s="22"/>
      <c r="EV27" s="22"/>
      <c r="EW27" s="22"/>
      <c r="EX27" s="22"/>
      <c r="EY27" s="22"/>
      <c r="EZ27" s="22"/>
      <c r="FA27" s="22"/>
      <c r="FB27" s="22"/>
      <c r="FC27" s="22"/>
      <c r="FD27" s="22"/>
      <c r="FE27" s="22"/>
      <c r="FF27" s="22"/>
      <c r="FG27" s="22"/>
      <c r="FH27" s="22"/>
      <c r="FI27" s="22"/>
      <c r="FJ27" s="22"/>
      <c r="FK27" s="22"/>
      <c r="FL27" s="22"/>
      <c r="FM27" s="22"/>
      <c r="FN27" s="22"/>
      <c r="FO27" s="22"/>
      <c r="FP27" s="22"/>
      <c r="FQ27" s="22"/>
      <c r="FR27" s="22"/>
      <c r="FS27" s="22"/>
      <c r="FT27" s="22"/>
      <c r="FU27" s="22"/>
      <c r="FV27" s="22"/>
      <c r="FW27" s="22"/>
      <c r="FX27" s="22"/>
      <c r="FY27" s="22"/>
      <c r="FZ27" s="22"/>
      <c r="GA27" s="22"/>
      <c r="GB27" s="22"/>
      <c r="GC27" s="22"/>
      <c r="GD27" s="22"/>
      <c r="GE27" s="22"/>
      <c r="GF27" s="22"/>
      <c r="GG27" s="22"/>
      <c r="GH27" s="22"/>
      <c r="GI27" s="22"/>
      <c r="GJ27" s="22"/>
      <c r="GK27" s="22"/>
      <c r="GL27" s="22"/>
      <c r="GM27" s="22"/>
      <c r="GN27" s="22"/>
      <c r="GO27" s="22"/>
      <c r="GP27" s="22"/>
      <c r="GQ27" s="22"/>
      <c r="GR27" s="22"/>
      <c r="GS27" s="22"/>
      <c r="GT27" s="22"/>
      <c r="GU27" s="22"/>
      <c r="GV27" s="22"/>
      <c r="GW27" s="22"/>
      <c r="GX27" s="22"/>
      <c r="GY27" s="22"/>
      <c r="GZ27" s="22"/>
      <c r="HA27" s="22"/>
      <c r="HB27" s="22"/>
      <c r="HC27" s="22"/>
      <c r="HD27" s="22"/>
      <c r="HE27" s="22"/>
      <c r="HF27" s="22"/>
      <c r="HG27" s="22"/>
      <c r="HH27" s="22"/>
      <c r="HI27" s="22"/>
      <c r="HJ27" s="22"/>
      <c r="HK27" s="22"/>
      <c r="HL27" s="22"/>
      <c r="HM27" s="22"/>
      <c r="HN27" s="22"/>
      <c r="HO27" s="22"/>
      <c r="HP27" s="22"/>
      <c r="HQ27" s="22"/>
      <c r="HR27" s="22"/>
      <c r="HS27" s="22"/>
    </row>
    <row r="28" spans="1:227" s="24" customFormat="1" ht="15" customHeight="1">
      <c r="A28" s="370" t="s">
        <v>13</v>
      </c>
      <c r="B28" s="431" t="s">
        <v>1015</v>
      </c>
      <c r="C28" s="432" t="s">
        <v>721</v>
      </c>
      <c r="D28" s="323">
        <v>1</v>
      </c>
      <c r="E28" s="142" t="s">
        <v>873</v>
      </c>
      <c r="F28" s="145" t="s">
        <v>1016</v>
      </c>
      <c r="G28" s="427" t="s">
        <v>566</v>
      </c>
      <c r="H28" s="427"/>
      <c r="I28" s="359" t="s">
        <v>18</v>
      </c>
      <c r="J28" s="146" t="s">
        <v>1017</v>
      </c>
      <c r="K28" s="414">
        <f t="shared" ref="K28" si="5">IF(SUM(AI28:AI37)&gt;0,(BD28-SUM(AI28:AI37))/22,IFERROR(IF(AND(BD28&gt;=22*D28,BD28&lt;=26*D28),1*D28,IF(BD28/BE28&gt;1,1*D28+(BF28/22))+IF(BD28/BE28=1,1*D28)+IF(BD28/BE28&lt;1,IF(AND(BE28&gt;=22*D28,BE28&lt;=26*D28),BD28/22,BD28/BE28))),0))-(SUM(AG28:AG37)/22)</f>
        <v>1</v>
      </c>
      <c r="L28" s="34"/>
      <c r="M28" s="34"/>
      <c r="N28" s="34"/>
      <c r="O28" s="34"/>
      <c r="P28" s="34">
        <v>4.5</v>
      </c>
      <c r="Q28" s="34">
        <v>5</v>
      </c>
      <c r="R28" s="34">
        <v>4</v>
      </c>
      <c r="S28" s="34">
        <v>4.5</v>
      </c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25"/>
      <c r="AG28" s="26"/>
      <c r="AH28" s="25"/>
      <c r="AI28" s="26"/>
      <c r="AJ28" s="26"/>
      <c r="AK28" s="408">
        <f t="shared" ref="AK28" si="6">SUM(L28:AE37,AG28:AG37,AI28:AI37,AJ28:AJ37)</f>
        <v>22.5</v>
      </c>
      <c r="AL28" s="26"/>
      <c r="AM28" s="26"/>
      <c r="AN28" s="115"/>
      <c r="AO28" s="115"/>
      <c r="AP28" s="115"/>
      <c r="AQ28" s="115"/>
      <c r="AR28" s="26"/>
      <c r="AS28" s="27"/>
      <c r="AT28" s="28"/>
      <c r="AU28" s="28"/>
      <c r="AV28" s="27"/>
      <c r="AW28" s="28"/>
      <c r="AX28" s="28">
        <v>1</v>
      </c>
      <c r="AY28" s="28"/>
      <c r="AZ28" s="28"/>
      <c r="BA28" s="28"/>
      <c r="BB28" s="427" t="s">
        <v>570</v>
      </c>
      <c r="BC28" s="348">
        <f>IFERROR(VLOOKUP(BB28,Segéd2!$L$2:$M$7,2,FALSE),0)</f>
        <v>2</v>
      </c>
      <c r="BD28" s="345">
        <f t="shared" ref="BD28" si="7">SUM(AK28,AL28:BA37,BC28)</f>
        <v>25.5</v>
      </c>
      <c r="BE28" s="351">
        <v>26</v>
      </c>
      <c r="BF28" s="362">
        <f t="shared" ref="BF28" si="8">IF(AND(BD28&gt;26,BE28&gt;=22),(BD28-26)-IF(((AK28+SUM(AS28:BA37)+BC28)-26)&gt;0,(AK28+SUM(AS28:BA37)+BC28)-26,0)+IF(AK28+BC28-26&gt;0,AK28+BC28-26,0),IF(BD28&gt;BE28,(BD28-BE28)-IF(((AK28+SUM(AS28:BA37)+BC28)-BE28)&gt;0,(AK28+SUM(AS28:BA37)+BC28)-BE28,0)+IF(AK28+BC28-BE28&gt;0,AK28+BC28-BE28,0),0))</f>
        <v>0</v>
      </c>
      <c r="BG28" s="362">
        <f t="shared" ref="BG28" si="9">SUM(AG28:AG37)</f>
        <v>0</v>
      </c>
      <c r="BH28" s="356"/>
      <c r="BI28" s="111"/>
      <c r="BJ28" s="359"/>
      <c r="BK28" s="22"/>
      <c r="BL28" s="22"/>
      <c r="BM28" s="22"/>
      <c r="BN28" s="22"/>
      <c r="BO28" s="23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2"/>
      <c r="DE28" s="22"/>
      <c r="DF28" s="22"/>
      <c r="DG28" s="22"/>
      <c r="DH28" s="22"/>
      <c r="DI28" s="22"/>
      <c r="DJ28" s="22"/>
      <c r="DK28" s="22"/>
      <c r="DL28" s="22"/>
      <c r="DM28" s="22"/>
      <c r="DN28" s="22"/>
      <c r="DO28" s="22"/>
      <c r="DP28" s="22"/>
      <c r="DQ28" s="22"/>
      <c r="DR28" s="22"/>
      <c r="DS28" s="22"/>
      <c r="DT28" s="22"/>
      <c r="DU28" s="22"/>
      <c r="DV28" s="22"/>
      <c r="DW28" s="22"/>
      <c r="DX28" s="22"/>
      <c r="DY28" s="22"/>
      <c r="DZ28" s="22"/>
      <c r="EA28" s="22"/>
      <c r="EB28" s="22"/>
      <c r="EC28" s="22"/>
      <c r="ED28" s="22"/>
      <c r="EE28" s="22"/>
      <c r="EF28" s="22"/>
      <c r="EG28" s="22"/>
      <c r="EH28" s="22"/>
      <c r="EI28" s="22"/>
      <c r="EJ28" s="22"/>
      <c r="EK28" s="22"/>
      <c r="EL28" s="22"/>
      <c r="EM28" s="22"/>
      <c r="EN28" s="22"/>
      <c r="EO28" s="22"/>
      <c r="EP28" s="22"/>
      <c r="EQ28" s="22"/>
      <c r="ER28" s="22"/>
      <c r="ES28" s="22"/>
      <c r="ET28" s="22"/>
      <c r="EU28" s="22"/>
      <c r="EV28" s="22"/>
      <c r="EW28" s="22"/>
      <c r="EX28" s="22"/>
      <c r="EY28" s="22"/>
      <c r="EZ28" s="22"/>
      <c r="FA28" s="22"/>
      <c r="FB28" s="22"/>
      <c r="FC28" s="22"/>
      <c r="FD28" s="22"/>
      <c r="FE28" s="22"/>
      <c r="FF28" s="22"/>
      <c r="FG28" s="22"/>
      <c r="FH28" s="22"/>
      <c r="FI28" s="22"/>
      <c r="FJ28" s="22"/>
      <c r="FK28" s="22"/>
      <c r="FL28" s="22"/>
      <c r="FM28" s="22"/>
      <c r="FN28" s="22"/>
      <c r="FO28" s="22"/>
      <c r="FP28" s="22"/>
      <c r="FQ28" s="22"/>
      <c r="FR28" s="22"/>
      <c r="FS28" s="22"/>
      <c r="FT28" s="22"/>
      <c r="FU28" s="22"/>
      <c r="FV28" s="22"/>
      <c r="FW28" s="22"/>
      <c r="FX28" s="22"/>
      <c r="FY28" s="22"/>
      <c r="FZ28" s="22"/>
      <c r="GA28" s="22"/>
      <c r="GB28" s="22"/>
      <c r="GC28" s="22"/>
      <c r="GD28" s="22"/>
      <c r="GE28" s="22"/>
      <c r="GF28" s="22"/>
      <c r="GG28" s="22"/>
      <c r="GH28" s="22"/>
      <c r="GI28" s="22"/>
      <c r="GJ28" s="22"/>
      <c r="GK28" s="22"/>
      <c r="GL28" s="22"/>
      <c r="GM28" s="22"/>
      <c r="GN28" s="22"/>
      <c r="GO28" s="22"/>
      <c r="GP28" s="22"/>
      <c r="GQ28" s="22"/>
      <c r="GR28" s="22"/>
      <c r="GS28" s="22"/>
      <c r="GT28" s="22"/>
      <c r="GU28" s="22"/>
      <c r="GV28" s="22"/>
      <c r="GW28" s="22"/>
      <c r="GX28" s="22"/>
      <c r="GY28" s="22"/>
      <c r="GZ28" s="22"/>
      <c r="HA28" s="22"/>
      <c r="HB28" s="22"/>
      <c r="HC28" s="22"/>
      <c r="HD28" s="22"/>
      <c r="HE28" s="22"/>
      <c r="HF28" s="22"/>
      <c r="HG28" s="22"/>
      <c r="HH28" s="22"/>
      <c r="HI28" s="22"/>
      <c r="HJ28" s="22"/>
      <c r="HK28" s="22"/>
      <c r="HL28" s="22"/>
      <c r="HM28" s="22"/>
      <c r="HN28" s="22"/>
      <c r="HO28" s="22"/>
      <c r="HP28" s="22"/>
      <c r="HQ28" s="22"/>
      <c r="HR28" s="22"/>
      <c r="HS28" s="22"/>
    </row>
    <row r="29" spans="1:227" s="24" customFormat="1" ht="15" customHeight="1">
      <c r="A29" s="435"/>
      <c r="B29" s="437"/>
      <c r="C29" s="433"/>
      <c r="D29" s="324"/>
      <c r="E29" s="143"/>
      <c r="F29" s="309" t="s">
        <v>1007</v>
      </c>
      <c r="G29" s="428"/>
      <c r="H29" s="428"/>
      <c r="I29" s="360"/>
      <c r="J29" s="147" t="s">
        <v>1009</v>
      </c>
      <c r="K29" s="415"/>
      <c r="L29" s="28"/>
      <c r="M29" s="34"/>
      <c r="N29" s="34"/>
      <c r="O29" s="34"/>
      <c r="P29" s="34"/>
      <c r="Q29" s="34"/>
      <c r="R29" s="34">
        <v>1</v>
      </c>
      <c r="S29" s="34">
        <v>1</v>
      </c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2"/>
      <c r="AG29" s="28"/>
      <c r="AH29" s="32"/>
      <c r="AI29" s="28"/>
      <c r="AJ29" s="28"/>
      <c r="AK29" s="409"/>
      <c r="AL29" s="28"/>
      <c r="AM29" s="28"/>
      <c r="AN29" s="116"/>
      <c r="AO29" s="116"/>
      <c r="AP29" s="116"/>
      <c r="AQ29" s="116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428"/>
      <c r="BC29" s="349"/>
      <c r="BD29" s="346"/>
      <c r="BE29" s="354"/>
      <c r="BF29" s="363"/>
      <c r="BG29" s="363"/>
      <c r="BH29" s="357"/>
      <c r="BI29" s="112"/>
      <c r="BJ29" s="360"/>
      <c r="BK29" s="22"/>
      <c r="BL29" s="22"/>
      <c r="BM29" s="22"/>
      <c r="BN29" s="22"/>
      <c r="BO29" s="23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/>
      <c r="DH29" s="22"/>
      <c r="DI29" s="22"/>
      <c r="DJ29" s="22"/>
      <c r="DK29" s="22"/>
      <c r="DL29" s="22"/>
      <c r="DM29" s="22"/>
      <c r="DN29" s="22"/>
      <c r="DO29" s="22"/>
      <c r="DP29" s="22"/>
      <c r="DQ29" s="22"/>
      <c r="DR29" s="22"/>
      <c r="DS29" s="22"/>
      <c r="DT29" s="22"/>
      <c r="DU29" s="22"/>
      <c r="DV29" s="22"/>
      <c r="DW29" s="22"/>
      <c r="DX29" s="22"/>
      <c r="DY29" s="22"/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/>
      <c r="EN29" s="22"/>
      <c r="EO29" s="22"/>
      <c r="EP29" s="22"/>
      <c r="EQ29" s="22"/>
      <c r="ER29" s="22"/>
      <c r="ES29" s="22"/>
      <c r="ET29" s="22"/>
      <c r="EU29" s="22"/>
      <c r="EV29" s="22"/>
      <c r="EW29" s="22"/>
      <c r="EX29" s="22"/>
      <c r="EY29" s="22"/>
      <c r="EZ29" s="22"/>
      <c r="FA29" s="22"/>
      <c r="FB29" s="22"/>
      <c r="FC29" s="22"/>
      <c r="FD29" s="22"/>
      <c r="FE29" s="22"/>
      <c r="FF29" s="22"/>
      <c r="FG29" s="22"/>
      <c r="FH29" s="22"/>
      <c r="FI29" s="22"/>
      <c r="FJ29" s="22"/>
      <c r="FK29" s="22"/>
      <c r="FL29" s="22"/>
      <c r="FM29" s="22"/>
      <c r="FN29" s="22"/>
      <c r="FO29" s="22"/>
      <c r="FP29" s="22"/>
      <c r="FQ29" s="22"/>
      <c r="FR29" s="22"/>
      <c r="FS29" s="22"/>
      <c r="FT29" s="22"/>
      <c r="FU29" s="22"/>
      <c r="FV29" s="22"/>
      <c r="FW29" s="22"/>
      <c r="FX29" s="22"/>
      <c r="FY29" s="22"/>
      <c r="FZ29" s="22"/>
      <c r="GA29" s="22"/>
      <c r="GB29" s="22"/>
      <c r="GC29" s="22"/>
      <c r="GD29" s="22"/>
      <c r="GE29" s="22"/>
      <c r="GF29" s="22"/>
      <c r="GG29" s="22"/>
      <c r="GH29" s="22"/>
      <c r="GI29" s="22"/>
      <c r="GJ29" s="22"/>
      <c r="GK29" s="22"/>
      <c r="GL29" s="22"/>
      <c r="GM29" s="22"/>
      <c r="GN29" s="22"/>
      <c r="GO29" s="22"/>
      <c r="GP29" s="22"/>
      <c r="GQ29" s="22"/>
      <c r="GR29" s="22"/>
      <c r="GS29" s="22"/>
      <c r="GT29" s="22"/>
      <c r="GU29" s="22"/>
      <c r="GV29" s="22"/>
      <c r="GW29" s="22"/>
      <c r="GX29" s="22"/>
      <c r="GY29" s="22"/>
      <c r="GZ29" s="22"/>
      <c r="HA29" s="22"/>
      <c r="HB29" s="22"/>
      <c r="HC29" s="22"/>
      <c r="HD29" s="22"/>
      <c r="HE29" s="22"/>
      <c r="HF29" s="22"/>
      <c r="HG29" s="22"/>
      <c r="HH29" s="22"/>
      <c r="HI29" s="22"/>
      <c r="HJ29" s="22"/>
      <c r="HK29" s="22"/>
      <c r="HL29" s="22"/>
      <c r="HM29" s="22"/>
      <c r="HN29" s="22"/>
      <c r="HO29" s="22"/>
      <c r="HP29" s="22"/>
      <c r="HQ29" s="22"/>
      <c r="HR29" s="22"/>
      <c r="HS29" s="22"/>
    </row>
    <row r="30" spans="1:227" s="24" customFormat="1" ht="15" customHeight="1">
      <c r="A30" s="435"/>
      <c r="B30" s="437"/>
      <c r="C30" s="433"/>
      <c r="D30" s="324"/>
      <c r="E30" s="143"/>
      <c r="F30" s="307"/>
      <c r="G30" s="428"/>
      <c r="H30" s="428"/>
      <c r="I30" s="360"/>
      <c r="J30" s="147" t="s">
        <v>1018</v>
      </c>
      <c r="K30" s="415"/>
      <c r="L30" s="28"/>
      <c r="M30" s="34"/>
      <c r="N30" s="34"/>
      <c r="O30" s="34"/>
      <c r="P30" s="34">
        <v>1</v>
      </c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2"/>
      <c r="AG30" s="28"/>
      <c r="AH30" s="32"/>
      <c r="AI30" s="28"/>
      <c r="AJ30" s="28"/>
      <c r="AK30" s="409"/>
      <c r="AL30" s="28"/>
      <c r="AM30" s="28"/>
      <c r="AN30" s="116"/>
      <c r="AO30" s="116"/>
      <c r="AP30" s="116"/>
      <c r="AQ30" s="116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428"/>
      <c r="BC30" s="349"/>
      <c r="BD30" s="346"/>
      <c r="BE30" s="354"/>
      <c r="BF30" s="363"/>
      <c r="BG30" s="363"/>
      <c r="BH30" s="357"/>
      <c r="BI30" s="112"/>
      <c r="BJ30" s="360"/>
      <c r="BK30" s="22"/>
      <c r="BL30" s="22"/>
      <c r="BM30" s="22"/>
      <c r="BN30" s="22"/>
      <c r="BO30" s="23"/>
      <c r="BP30" s="22"/>
      <c r="BQ30" s="22"/>
      <c r="BR30" s="22"/>
      <c r="BS30" s="22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2"/>
      <c r="DE30" s="22"/>
      <c r="DF30" s="22"/>
      <c r="DG30" s="22"/>
      <c r="DH30" s="22"/>
      <c r="DI30" s="22"/>
      <c r="DJ30" s="22"/>
      <c r="DK30" s="22"/>
      <c r="DL30" s="22"/>
      <c r="DM30" s="22"/>
      <c r="DN30" s="22"/>
      <c r="DO30" s="22"/>
      <c r="DP30" s="22"/>
      <c r="DQ30" s="22"/>
      <c r="DR30" s="22"/>
      <c r="DS30" s="22"/>
      <c r="DT30" s="22"/>
      <c r="DU30" s="22"/>
      <c r="DV30" s="22"/>
      <c r="DW30" s="22"/>
      <c r="DX30" s="22"/>
      <c r="DY30" s="22"/>
      <c r="DZ30" s="22"/>
      <c r="EA30" s="22"/>
      <c r="EB30" s="22"/>
      <c r="EC30" s="22"/>
      <c r="ED30" s="22"/>
      <c r="EE30" s="22"/>
      <c r="EF30" s="22"/>
      <c r="EG30" s="22"/>
      <c r="EH30" s="22"/>
      <c r="EI30" s="22"/>
      <c r="EJ30" s="22"/>
      <c r="EK30" s="22"/>
      <c r="EL30" s="22"/>
      <c r="EM30" s="22"/>
      <c r="EN30" s="22"/>
      <c r="EO30" s="22"/>
      <c r="EP30" s="22"/>
      <c r="EQ30" s="22"/>
      <c r="ER30" s="22"/>
      <c r="ES30" s="22"/>
      <c r="ET30" s="22"/>
      <c r="EU30" s="22"/>
      <c r="EV30" s="22"/>
      <c r="EW30" s="22"/>
      <c r="EX30" s="22"/>
      <c r="EY30" s="22"/>
      <c r="EZ30" s="22"/>
      <c r="FA30" s="22"/>
      <c r="FB30" s="22"/>
      <c r="FC30" s="22"/>
      <c r="FD30" s="22"/>
      <c r="FE30" s="22"/>
      <c r="FF30" s="22"/>
      <c r="FG30" s="22"/>
      <c r="FH30" s="22"/>
      <c r="FI30" s="22"/>
      <c r="FJ30" s="22"/>
      <c r="FK30" s="22"/>
      <c r="FL30" s="22"/>
      <c r="FM30" s="22"/>
      <c r="FN30" s="22"/>
      <c r="FO30" s="22"/>
      <c r="FP30" s="22"/>
      <c r="FQ30" s="22"/>
      <c r="FR30" s="22"/>
      <c r="FS30" s="22"/>
      <c r="FT30" s="22"/>
      <c r="FU30" s="22"/>
      <c r="FV30" s="22"/>
      <c r="FW30" s="22"/>
      <c r="FX30" s="22"/>
      <c r="FY30" s="22"/>
      <c r="FZ30" s="22"/>
      <c r="GA30" s="22"/>
      <c r="GB30" s="22"/>
      <c r="GC30" s="22"/>
      <c r="GD30" s="22"/>
      <c r="GE30" s="22"/>
      <c r="GF30" s="22"/>
      <c r="GG30" s="22"/>
      <c r="GH30" s="22"/>
      <c r="GI30" s="22"/>
      <c r="GJ30" s="22"/>
      <c r="GK30" s="22"/>
      <c r="GL30" s="22"/>
      <c r="GM30" s="22"/>
      <c r="GN30" s="22"/>
      <c r="GO30" s="22"/>
      <c r="GP30" s="22"/>
      <c r="GQ30" s="22"/>
      <c r="GR30" s="22"/>
      <c r="GS30" s="22"/>
      <c r="GT30" s="22"/>
      <c r="GU30" s="22"/>
      <c r="GV30" s="22"/>
      <c r="GW30" s="22"/>
      <c r="GX30" s="22"/>
      <c r="GY30" s="22"/>
      <c r="GZ30" s="22"/>
      <c r="HA30" s="22"/>
      <c r="HB30" s="22"/>
      <c r="HC30" s="22"/>
      <c r="HD30" s="22"/>
      <c r="HE30" s="22"/>
      <c r="HF30" s="22"/>
      <c r="HG30" s="22"/>
      <c r="HH30" s="22"/>
      <c r="HI30" s="22"/>
      <c r="HJ30" s="22"/>
      <c r="HK30" s="22"/>
      <c r="HL30" s="22"/>
      <c r="HM30" s="22"/>
      <c r="HN30" s="22"/>
      <c r="HO30" s="22"/>
      <c r="HP30" s="22"/>
      <c r="HQ30" s="22"/>
      <c r="HR30" s="22"/>
      <c r="HS30" s="22"/>
    </row>
    <row r="31" spans="1:227" s="24" customFormat="1" ht="15" customHeight="1">
      <c r="A31" s="435"/>
      <c r="B31" s="437"/>
      <c r="C31" s="433"/>
      <c r="D31" s="324"/>
      <c r="E31" s="143"/>
      <c r="F31" s="307"/>
      <c r="G31" s="428"/>
      <c r="H31" s="428"/>
      <c r="I31" s="360"/>
      <c r="J31" s="147" t="s">
        <v>1019</v>
      </c>
      <c r="K31" s="415"/>
      <c r="L31" s="28"/>
      <c r="M31" s="34"/>
      <c r="N31" s="34"/>
      <c r="O31" s="34"/>
      <c r="P31" s="34"/>
      <c r="Q31" s="34"/>
      <c r="R31" s="34"/>
      <c r="S31" s="34">
        <v>1.5</v>
      </c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2"/>
      <c r="AG31" s="28"/>
      <c r="AH31" s="32"/>
      <c r="AI31" s="28"/>
      <c r="AJ31" s="28"/>
      <c r="AK31" s="409"/>
      <c r="AL31" s="28"/>
      <c r="AM31" s="28"/>
      <c r="AN31" s="116"/>
      <c r="AO31" s="116"/>
      <c r="AP31" s="116"/>
      <c r="AQ31" s="116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428"/>
      <c r="BC31" s="349"/>
      <c r="BD31" s="346"/>
      <c r="BE31" s="354"/>
      <c r="BF31" s="363"/>
      <c r="BG31" s="363"/>
      <c r="BH31" s="357"/>
      <c r="BI31" s="112"/>
      <c r="BJ31" s="360"/>
      <c r="BK31" s="22"/>
      <c r="BL31" s="22"/>
      <c r="BM31" s="22"/>
      <c r="BN31" s="22"/>
      <c r="BO31" s="23"/>
      <c r="BP31" s="22"/>
      <c r="BQ31" s="22"/>
      <c r="BR31" s="22"/>
      <c r="BS31" s="22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  <c r="CJ31" s="22"/>
      <c r="CK31" s="22"/>
      <c r="CL31" s="22"/>
      <c r="CM31" s="22"/>
      <c r="CN31" s="22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2"/>
      <c r="DE31" s="22"/>
      <c r="DF31" s="22"/>
      <c r="DG31" s="22"/>
      <c r="DH31" s="22"/>
      <c r="DI31" s="22"/>
      <c r="DJ31" s="22"/>
      <c r="DK31" s="22"/>
      <c r="DL31" s="22"/>
      <c r="DM31" s="22"/>
      <c r="DN31" s="22"/>
      <c r="DO31" s="22"/>
      <c r="DP31" s="22"/>
      <c r="DQ31" s="22"/>
      <c r="DR31" s="22"/>
      <c r="DS31" s="22"/>
      <c r="DT31" s="22"/>
      <c r="DU31" s="22"/>
      <c r="DV31" s="22"/>
      <c r="DW31" s="22"/>
      <c r="DX31" s="22"/>
      <c r="DY31" s="22"/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/>
      <c r="EN31" s="22"/>
      <c r="EO31" s="22"/>
      <c r="EP31" s="22"/>
      <c r="EQ31" s="22"/>
      <c r="ER31" s="22"/>
      <c r="ES31" s="22"/>
      <c r="ET31" s="22"/>
      <c r="EU31" s="22"/>
      <c r="EV31" s="22"/>
      <c r="EW31" s="22"/>
      <c r="EX31" s="22"/>
      <c r="EY31" s="22"/>
      <c r="EZ31" s="22"/>
      <c r="FA31" s="22"/>
      <c r="FB31" s="22"/>
      <c r="FC31" s="22"/>
      <c r="FD31" s="22"/>
      <c r="FE31" s="22"/>
      <c r="FF31" s="22"/>
      <c r="FG31" s="22"/>
      <c r="FH31" s="22"/>
      <c r="FI31" s="22"/>
      <c r="FJ31" s="22"/>
      <c r="FK31" s="22"/>
      <c r="FL31" s="22"/>
      <c r="FM31" s="22"/>
      <c r="FN31" s="22"/>
      <c r="FO31" s="22"/>
      <c r="FP31" s="22"/>
      <c r="FQ31" s="22"/>
      <c r="FR31" s="22"/>
      <c r="FS31" s="22"/>
      <c r="FT31" s="22"/>
      <c r="FU31" s="22"/>
      <c r="FV31" s="22"/>
      <c r="FW31" s="22"/>
      <c r="FX31" s="22"/>
      <c r="FY31" s="22"/>
      <c r="FZ31" s="22"/>
      <c r="GA31" s="22"/>
      <c r="GB31" s="22"/>
      <c r="GC31" s="22"/>
      <c r="GD31" s="22"/>
      <c r="GE31" s="22"/>
      <c r="GF31" s="22"/>
      <c r="GG31" s="22"/>
      <c r="GH31" s="22"/>
      <c r="GI31" s="22"/>
      <c r="GJ31" s="22"/>
      <c r="GK31" s="22"/>
      <c r="GL31" s="22"/>
      <c r="GM31" s="22"/>
      <c r="GN31" s="22"/>
      <c r="GO31" s="22"/>
      <c r="GP31" s="22"/>
      <c r="GQ31" s="22"/>
      <c r="GR31" s="22"/>
      <c r="GS31" s="22"/>
      <c r="GT31" s="22"/>
      <c r="GU31" s="22"/>
      <c r="GV31" s="22"/>
      <c r="GW31" s="22"/>
      <c r="GX31" s="22"/>
      <c r="GY31" s="22"/>
      <c r="GZ31" s="22"/>
      <c r="HA31" s="22"/>
      <c r="HB31" s="22"/>
      <c r="HC31" s="22"/>
      <c r="HD31" s="22"/>
      <c r="HE31" s="22"/>
      <c r="HF31" s="22"/>
      <c r="HG31" s="22"/>
      <c r="HH31" s="22"/>
      <c r="HI31" s="22"/>
      <c r="HJ31" s="22"/>
      <c r="HK31" s="22"/>
      <c r="HL31" s="22"/>
      <c r="HM31" s="22"/>
      <c r="HN31" s="22"/>
      <c r="HO31" s="22"/>
      <c r="HP31" s="22"/>
      <c r="HQ31" s="22"/>
      <c r="HR31" s="22"/>
      <c r="HS31" s="22"/>
    </row>
    <row r="32" spans="1:227" s="24" customFormat="1" ht="15" customHeight="1">
      <c r="A32" s="435"/>
      <c r="B32" s="437"/>
      <c r="C32" s="433"/>
      <c r="D32" s="324"/>
      <c r="E32" s="143"/>
      <c r="F32" s="307"/>
      <c r="G32" s="428"/>
      <c r="H32" s="428"/>
      <c r="I32" s="360"/>
      <c r="J32" s="31"/>
      <c r="K32" s="415"/>
      <c r="L32" s="28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2"/>
      <c r="AG32" s="28"/>
      <c r="AH32" s="32"/>
      <c r="AI32" s="28"/>
      <c r="AJ32" s="28"/>
      <c r="AK32" s="409"/>
      <c r="AL32" s="28"/>
      <c r="AM32" s="28"/>
      <c r="AN32" s="116"/>
      <c r="AO32" s="116"/>
      <c r="AP32" s="116"/>
      <c r="AQ32" s="116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428"/>
      <c r="BC32" s="349"/>
      <c r="BD32" s="346"/>
      <c r="BE32" s="354"/>
      <c r="BF32" s="363"/>
      <c r="BG32" s="363"/>
      <c r="BH32" s="357"/>
      <c r="BI32" s="112"/>
      <c r="BJ32" s="360"/>
      <c r="BK32" s="22"/>
      <c r="BL32" s="22"/>
      <c r="BM32" s="22"/>
      <c r="BN32" s="22"/>
      <c r="BO32" s="23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2"/>
      <c r="DE32" s="22"/>
      <c r="DF32" s="22"/>
      <c r="DG32" s="22"/>
      <c r="DH32" s="22"/>
      <c r="DI32" s="22"/>
      <c r="DJ32" s="22"/>
      <c r="DK32" s="22"/>
      <c r="DL32" s="22"/>
      <c r="DM32" s="22"/>
      <c r="DN32" s="22"/>
      <c r="DO32" s="22"/>
      <c r="DP32" s="22"/>
      <c r="DQ32" s="22"/>
      <c r="DR32" s="22"/>
      <c r="DS32" s="22"/>
      <c r="DT32" s="22"/>
      <c r="DU32" s="22"/>
      <c r="DV32" s="22"/>
      <c r="DW32" s="22"/>
      <c r="DX32" s="22"/>
      <c r="DY32" s="22"/>
      <c r="DZ32" s="22"/>
      <c r="EA32" s="22"/>
      <c r="EB32" s="22"/>
      <c r="EC32" s="22"/>
      <c r="ED32" s="22"/>
      <c r="EE32" s="22"/>
      <c r="EF32" s="22"/>
      <c r="EG32" s="22"/>
      <c r="EH32" s="22"/>
      <c r="EI32" s="22"/>
      <c r="EJ32" s="22"/>
      <c r="EK32" s="22"/>
      <c r="EL32" s="22"/>
      <c r="EM32" s="22"/>
      <c r="EN32" s="22"/>
      <c r="EO32" s="22"/>
      <c r="EP32" s="22"/>
      <c r="EQ32" s="22"/>
      <c r="ER32" s="22"/>
      <c r="ES32" s="22"/>
      <c r="ET32" s="22"/>
      <c r="EU32" s="22"/>
      <c r="EV32" s="22"/>
      <c r="EW32" s="22"/>
      <c r="EX32" s="22"/>
      <c r="EY32" s="22"/>
      <c r="EZ32" s="22"/>
      <c r="FA32" s="22"/>
      <c r="FB32" s="22"/>
      <c r="FC32" s="22"/>
      <c r="FD32" s="22"/>
      <c r="FE32" s="22"/>
      <c r="FF32" s="22"/>
      <c r="FG32" s="22"/>
      <c r="FH32" s="22"/>
      <c r="FI32" s="22"/>
      <c r="FJ32" s="22"/>
      <c r="FK32" s="22"/>
      <c r="FL32" s="22"/>
      <c r="FM32" s="22"/>
      <c r="FN32" s="22"/>
      <c r="FO32" s="22"/>
      <c r="FP32" s="22"/>
      <c r="FQ32" s="22"/>
      <c r="FR32" s="22"/>
      <c r="FS32" s="22"/>
      <c r="FT32" s="22"/>
      <c r="FU32" s="22"/>
      <c r="FV32" s="22"/>
      <c r="FW32" s="22"/>
      <c r="FX32" s="22"/>
      <c r="FY32" s="22"/>
      <c r="FZ32" s="22"/>
      <c r="GA32" s="22"/>
      <c r="GB32" s="22"/>
      <c r="GC32" s="22"/>
      <c r="GD32" s="22"/>
      <c r="GE32" s="22"/>
      <c r="GF32" s="22"/>
      <c r="GG32" s="22"/>
      <c r="GH32" s="22"/>
      <c r="GI32" s="22"/>
      <c r="GJ32" s="22"/>
      <c r="GK32" s="22"/>
      <c r="GL32" s="22"/>
      <c r="GM32" s="22"/>
      <c r="GN32" s="22"/>
      <c r="GO32" s="22"/>
      <c r="GP32" s="22"/>
      <c r="GQ32" s="22"/>
      <c r="GR32" s="22"/>
      <c r="GS32" s="22"/>
      <c r="GT32" s="22"/>
      <c r="GU32" s="22"/>
      <c r="GV32" s="22"/>
      <c r="GW32" s="22"/>
      <c r="GX32" s="22"/>
      <c r="GY32" s="22"/>
      <c r="GZ32" s="22"/>
      <c r="HA32" s="22"/>
      <c r="HB32" s="22"/>
      <c r="HC32" s="22"/>
      <c r="HD32" s="22"/>
      <c r="HE32" s="22"/>
      <c r="HF32" s="22"/>
      <c r="HG32" s="22"/>
      <c r="HH32" s="22"/>
      <c r="HI32" s="22"/>
      <c r="HJ32" s="22"/>
      <c r="HK32" s="22"/>
      <c r="HL32" s="22"/>
      <c r="HM32" s="22"/>
      <c r="HN32" s="22"/>
      <c r="HO32" s="22"/>
      <c r="HP32" s="22"/>
      <c r="HQ32" s="22"/>
      <c r="HR32" s="22"/>
      <c r="HS32" s="22"/>
    </row>
    <row r="33" spans="1:227" s="24" customFormat="1" ht="15" customHeight="1">
      <c r="A33" s="435"/>
      <c r="B33" s="437"/>
      <c r="C33" s="433"/>
      <c r="D33" s="324"/>
      <c r="E33" s="143"/>
      <c r="F33" s="307"/>
      <c r="G33" s="428"/>
      <c r="H33" s="428"/>
      <c r="I33" s="360"/>
      <c r="J33" s="148"/>
      <c r="K33" s="415"/>
      <c r="L33" s="28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3"/>
      <c r="AG33" s="34"/>
      <c r="AH33" s="33"/>
      <c r="AI33" s="34"/>
      <c r="AJ33" s="34"/>
      <c r="AK33" s="409"/>
      <c r="AL33" s="28"/>
      <c r="AM33" s="28"/>
      <c r="AN33" s="116"/>
      <c r="AO33" s="116"/>
      <c r="AP33" s="116"/>
      <c r="AQ33" s="116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428"/>
      <c r="BC33" s="349"/>
      <c r="BD33" s="346"/>
      <c r="BE33" s="354"/>
      <c r="BF33" s="363"/>
      <c r="BG33" s="363"/>
      <c r="BH33" s="357"/>
      <c r="BI33" s="112"/>
      <c r="BJ33" s="360"/>
      <c r="BK33" s="22"/>
      <c r="BL33" s="22"/>
      <c r="BM33" s="22"/>
      <c r="BN33" s="22"/>
      <c r="BO33" s="23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  <c r="CJ33" s="22"/>
      <c r="CK33" s="22"/>
      <c r="CL33" s="22"/>
      <c r="CM33" s="22"/>
      <c r="CN33" s="22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2"/>
      <c r="DE33" s="22"/>
      <c r="DF33" s="22"/>
      <c r="DG33" s="22"/>
      <c r="DH33" s="22"/>
      <c r="DI33" s="22"/>
      <c r="DJ33" s="22"/>
      <c r="DK33" s="22"/>
      <c r="DL33" s="22"/>
      <c r="DM33" s="22"/>
      <c r="DN33" s="22"/>
      <c r="DO33" s="22"/>
      <c r="DP33" s="22"/>
      <c r="DQ33" s="22"/>
      <c r="DR33" s="22"/>
      <c r="DS33" s="22"/>
      <c r="DT33" s="22"/>
      <c r="DU33" s="22"/>
      <c r="DV33" s="22"/>
      <c r="DW33" s="22"/>
      <c r="DX33" s="22"/>
      <c r="DY33" s="22"/>
      <c r="DZ33" s="22"/>
      <c r="EA33" s="22"/>
      <c r="EB33" s="22"/>
      <c r="EC33" s="22"/>
      <c r="ED33" s="22"/>
      <c r="EE33" s="22"/>
      <c r="EF33" s="22"/>
      <c r="EG33" s="22"/>
      <c r="EH33" s="22"/>
      <c r="EI33" s="22"/>
      <c r="EJ33" s="22"/>
      <c r="EK33" s="22"/>
      <c r="EL33" s="22"/>
      <c r="EM33" s="22"/>
      <c r="EN33" s="22"/>
      <c r="EO33" s="22"/>
      <c r="EP33" s="22"/>
      <c r="EQ33" s="22"/>
      <c r="ER33" s="22"/>
      <c r="ES33" s="22"/>
      <c r="ET33" s="22"/>
      <c r="EU33" s="22"/>
      <c r="EV33" s="22"/>
      <c r="EW33" s="22"/>
      <c r="EX33" s="22"/>
      <c r="EY33" s="22"/>
      <c r="EZ33" s="22"/>
      <c r="FA33" s="22"/>
      <c r="FB33" s="22"/>
      <c r="FC33" s="22"/>
      <c r="FD33" s="22"/>
      <c r="FE33" s="22"/>
      <c r="FF33" s="22"/>
      <c r="FG33" s="22"/>
      <c r="FH33" s="22"/>
      <c r="FI33" s="22"/>
      <c r="FJ33" s="22"/>
      <c r="FK33" s="22"/>
      <c r="FL33" s="22"/>
      <c r="FM33" s="22"/>
      <c r="FN33" s="22"/>
      <c r="FO33" s="22"/>
      <c r="FP33" s="22"/>
      <c r="FQ33" s="22"/>
      <c r="FR33" s="22"/>
      <c r="FS33" s="22"/>
      <c r="FT33" s="22"/>
      <c r="FU33" s="22"/>
      <c r="FV33" s="22"/>
      <c r="FW33" s="22"/>
      <c r="FX33" s="22"/>
      <c r="FY33" s="22"/>
      <c r="FZ33" s="22"/>
      <c r="GA33" s="22"/>
      <c r="GB33" s="22"/>
      <c r="GC33" s="22"/>
      <c r="GD33" s="22"/>
      <c r="GE33" s="22"/>
      <c r="GF33" s="22"/>
      <c r="GG33" s="22"/>
      <c r="GH33" s="22"/>
      <c r="GI33" s="22"/>
      <c r="GJ33" s="22"/>
      <c r="GK33" s="22"/>
      <c r="GL33" s="22"/>
      <c r="GM33" s="22"/>
      <c r="GN33" s="22"/>
      <c r="GO33" s="22"/>
      <c r="GP33" s="22"/>
      <c r="GQ33" s="22"/>
      <c r="GR33" s="22"/>
      <c r="GS33" s="22"/>
      <c r="GT33" s="22"/>
      <c r="GU33" s="22"/>
      <c r="GV33" s="22"/>
      <c r="GW33" s="22"/>
      <c r="GX33" s="22"/>
      <c r="GY33" s="22"/>
      <c r="GZ33" s="22"/>
      <c r="HA33" s="22"/>
      <c r="HB33" s="22"/>
      <c r="HC33" s="22"/>
      <c r="HD33" s="22"/>
      <c r="HE33" s="22"/>
      <c r="HF33" s="22"/>
      <c r="HG33" s="22"/>
      <c r="HH33" s="22"/>
      <c r="HI33" s="22"/>
      <c r="HJ33" s="22"/>
      <c r="HK33" s="22"/>
      <c r="HL33" s="22"/>
      <c r="HM33" s="22"/>
      <c r="HN33" s="22"/>
      <c r="HO33" s="22"/>
      <c r="HP33" s="22"/>
      <c r="HQ33" s="22"/>
      <c r="HR33" s="22"/>
      <c r="HS33" s="22"/>
    </row>
    <row r="34" spans="1:227" s="24" customFormat="1" ht="15" customHeight="1">
      <c r="A34" s="435"/>
      <c r="B34" s="437"/>
      <c r="C34" s="433"/>
      <c r="D34" s="324"/>
      <c r="E34" s="143"/>
      <c r="F34" s="307"/>
      <c r="G34" s="428"/>
      <c r="H34" s="428"/>
      <c r="I34" s="360"/>
      <c r="J34" s="147"/>
      <c r="K34" s="415"/>
      <c r="L34" s="28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2"/>
      <c r="AG34" s="28"/>
      <c r="AH34" s="32"/>
      <c r="AI34" s="28"/>
      <c r="AJ34" s="28"/>
      <c r="AK34" s="409"/>
      <c r="AL34" s="28"/>
      <c r="AM34" s="28"/>
      <c r="AN34" s="116"/>
      <c r="AO34" s="116"/>
      <c r="AP34" s="116"/>
      <c r="AQ34" s="116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428"/>
      <c r="BC34" s="349"/>
      <c r="BD34" s="346"/>
      <c r="BE34" s="354"/>
      <c r="BF34" s="363"/>
      <c r="BG34" s="363"/>
      <c r="BH34" s="357"/>
      <c r="BI34" s="112"/>
      <c r="BJ34" s="360"/>
      <c r="BK34" s="22"/>
      <c r="BL34" s="22"/>
      <c r="BM34" s="22"/>
      <c r="BN34" s="22"/>
      <c r="BO34" s="23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  <c r="CJ34" s="22"/>
      <c r="CK34" s="22"/>
      <c r="CL34" s="22"/>
      <c r="CM34" s="22"/>
      <c r="CN34" s="22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2"/>
      <c r="DE34" s="22"/>
      <c r="DF34" s="22"/>
      <c r="DG34" s="22"/>
      <c r="DH34" s="22"/>
      <c r="DI34" s="22"/>
      <c r="DJ34" s="22"/>
      <c r="DK34" s="22"/>
      <c r="DL34" s="22"/>
      <c r="DM34" s="22"/>
      <c r="DN34" s="22"/>
      <c r="DO34" s="22"/>
      <c r="DP34" s="22"/>
      <c r="DQ34" s="22"/>
      <c r="DR34" s="22"/>
      <c r="DS34" s="22"/>
      <c r="DT34" s="22"/>
      <c r="DU34" s="22"/>
      <c r="DV34" s="22"/>
      <c r="DW34" s="22"/>
      <c r="DX34" s="22"/>
      <c r="DY34" s="22"/>
      <c r="DZ34" s="22"/>
      <c r="EA34" s="22"/>
      <c r="EB34" s="22"/>
      <c r="EC34" s="22"/>
      <c r="ED34" s="22"/>
      <c r="EE34" s="22"/>
      <c r="EF34" s="22"/>
      <c r="EG34" s="22"/>
      <c r="EH34" s="22"/>
      <c r="EI34" s="22"/>
      <c r="EJ34" s="22"/>
      <c r="EK34" s="22"/>
      <c r="EL34" s="22"/>
      <c r="EM34" s="22"/>
      <c r="EN34" s="22"/>
      <c r="EO34" s="22"/>
      <c r="EP34" s="22"/>
      <c r="EQ34" s="22"/>
      <c r="ER34" s="22"/>
      <c r="ES34" s="22"/>
      <c r="ET34" s="22"/>
      <c r="EU34" s="22"/>
      <c r="EV34" s="22"/>
      <c r="EW34" s="22"/>
      <c r="EX34" s="22"/>
      <c r="EY34" s="22"/>
      <c r="EZ34" s="22"/>
      <c r="FA34" s="22"/>
      <c r="FB34" s="22"/>
      <c r="FC34" s="22"/>
      <c r="FD34" s="22"/>
      <c r="FE34" s="22"/>
      <c r="FF34" s="22"/>
      <c r="FG34" s="22"/>
      <c r="FH34" s="22"/>
      <c r="FI34" s="22"/>
      <c r="FJ34" s="22"/>
      <c r="FK34" s="22"/>
      <c r="FL34" s="22"/>
      <c r="FM34" s="22"/>
      <c r="FN34" s="22"/>
      <c r="FO34" s="22"/>
      <c r="FP34" s="22"/>
      <c r="FQ34" s="22"/>
      <c r="FR34" s="22"/>
      <c r="FS34" s="22"/>
      <c r="FT34" s="22"/>
      <c r="FU34" s="22"/>
      <c r="FV34" s="22"/>
      <c r="FW34" s="22"/>
      <c r="FX34" s="22"/>
      <c r="FY34" s="22"/>
      <c r="FZ34" s="22"/>
      <c r="GA34" s="22"/>
      <c r="GB34" s="22"/>
      <c r="GC34" s="22"/>
      <c r="GD34" s="22"/>
      <c r="GE34" s="22"/>
      <c r="GF34" s="22"/>
      <c r="GG34" s="22"/>
      <c r="GH34" s="22"/>
      <c r="GI34" s="22"/>
      <c r="GJ34" s="22"/>
      <c r="GK34" s="22"/>
      <c r="GL34" s="22"/>
      <c r="GM34" s="22"/>
      <c r="GN34" s="22"/>
      <c r="GO34" s="22"/>
      <c r="GP34" s="22"/>
      <c r="GQ34" s="22"/>
      <c r="GR34" s="22"/>
      <c r="GS34" s="22"/>
      <c r="GT34" s="22"/>
      <c r="GU34" s="22"/>
      <c r="GV34" s="22"/>
      <c r="GW34" s="22"/>
      <c r="GX34" s="22"/>
      <c r="GY34" s="22"/>
      <c r="GZ34" s="22"/>
      <c r="HA34" s="22"/>
      <c r="HB34" s="22"/>
      <c r="HC34" s="22"/>
      <c r="HD34" s="22"/>
      <c r="HE34" s="22"/>
      <c r="HF34" s="22"/>
      <c r="HG34" s="22"/>
      <c r="HH34" s="22"/>
      <c r="HI34" s="22"/>
      <c r="HJ34" s="22"/>
      <c r="HK34" s="22"/>
      <c r="HL34" s="22"/>
      <c r="HM34" s="22"/>
      <c r="HN34" s="22"/>
      <c r="HO34" s="22"/>
      <c r="HP34" s="22"/>
      <c r="HQ34" s="22"/>
      <c r="HR34" s="22"/>
      <c r="HS34" s="22"/>
    </row>
    <row r="35" spans="1:227" s="24" customFormat="1" ht="15" customHeight="1">
      <c r="A35" s="435"/>
      <c r="B35" s="437"/>
      <c r="C35" s="433"/>
      <c r="D35" s="324"/>
      <c r="E35" s="143"/>
      <c r="F35" s="307"/>
      <c r="G35" s="428"/>
      <c r="H35" s="428"/>
      <c r="I35" s="360"/>
      <c r="J35" s="147"/>
      <c r="K35" s="415"/>
      <c r="L35" s="28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2"/>
      <c r="AG35" s="28"/>
      <c r="AH35" s="32"/>
      <c r="AI35" s="28"/>
      <c r="AJ35" s="28"/>
      <c r="AK35" s="409"/>
      <c r="AL35" s="28"/>
      <c r="AM35" s="28"/>
      <c r="AN35" s="116"/>
      <c r="AO35" s="116"/>
      <c r="AP35" s="116"/>
      <c r="AQ35" s="116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428"/>
      <c r="BC35" s="349"/>
      <c r="BD35" s="346"/>
      <c r="BE35" s="354"/>
      <c r="BF35" s="363"/>
      <c r="BG35" s="363"/>
      <c r="BH35" s="357"/>
      <c r="BI35" s="112"/>
      <c r="BJ35" s="360"/>
      <c r="BK35" s="22"/>
      <c r="BL35" s="22"/>
      <c r="BM35" s="22"/>
      <c r="BN35" s="22"/>
      <c r="BO35" s="23"/>
      <c r="BP35" s="22"/>
      <c r="BQ35" s="22"/>
      <c r="BR35" s="22"/>
      <c r="BS35" s="22"/>
      <c r="BT35" s="22"/>
      <c r="BU35" s="22"/>
      <c r="BV35" s="22"/>
      <c r="BW35" s="22"/>
      <c r="BX35" s="22"/>
      <c r="BY35" s="22"/>
      <c r="BZ35" s="22"/>
      <c r="CA35" s="22"/>
      <c r="CB35" s="22"/>
      <c r="CC35" s="22"/>
      <c r="CD35" s="22"/>
      <c r="CE35" s="22"/>
      <c r="CF35" s="22"/>
      <c r="CG35" s="22"/>
      <c r="CH35" s="22"/>
      <c r="CI35" s="22"/>
      <c r="CJ35" s="22"/>
      <c r="CK35" s="22"/>
      <c r="CL35" s="22"/>
      <c r="CM35" s="22"/>
      <c r="CN35" s="22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2"/>
      <c r="DE35" s="22"/>
      <c r="DF35" s="22"/>
      <c r="DG35" s="22"/>
      <c r="DH35" s="22"/>
      <c r="DI35" s="22"/>
      <c r="DJ35" s="22"/>
      <c r="DK35" s="22"/>
      <c r="DL35" s="22"/>
      <c r="DM35" s="22"/>
      <c r="DN35" s="22"/>
      <c r="DO35" s="22"/>
      <c r="DP35" s="22"/>
      <c r="DQ35" s="22"/>
      <c r="DR35" s="22"/>
      <c r="DS35" s="22"/>
      <c r="DT35" s="22"/>
      <c r="DU35" s="22"/>
      <c r="DV35" s="22"/>
      <c r="DW35" s="22"/>
      <c r="DX35" s="22"/>
      <c r="DY35" s="22"/>
      <c r="DZ35" s="22"/>
      <c r="EA35" s="22"/>
      <c r="EB35" s="22"/>
      <c r="EC35" s="22"/>
      <c r="ED35" s="22"/>
      <c r="EE35" s="22"/>
      <c r="EF35" s="22"/>
      <c r="EG35" s="22"/>
      <c r="EH35" s="22"/>
      <c r="EI35" s="22"/>
      <c r="EJ35" s="22"/>
      <c r="EK35" s="22"/>
      <c r="EL35" s="22"/>
      <c r="EM35" s="22"/>
      <c r="EN35" s="22"/>
      <c r="EO35" s="22"/>
      <c r="EP35" s="22"/>
      <c r="EQ35" s="22"/>
      <c r="ER35" s="22"/>
      <c r="ES35" s="22"/>
      <c r="ET35" s="22"/>
      <c r="EU35" s="22"/>
      <c r="EV35" s="22"/>
      <c r="EW35" s="22"/>
      <c r="EX35" s="22"/>
      <c r="EY35" s="22"/>
      <c r="EZ35" s="22"/>
      <c r="FA35" s="22"/>
      <c r="FB35" s="22"/>
      <c r="FC35" s="22"/>
      <c r="FD35" s="22"/>
      <c r="FE35" s="22"/>
      <c r="FF35" s="22"/>
      <c r="FG35" s="22"/>
      <c r="FH35" s="22"/>
      <c r="FI35" s="22"/>
      <c r="FJ35" s="22"/>
      <c r="FK35" s="22"/>
      <c r="FL35" s="22"/>
      <c r="FM35" s="22"/>
      <c r="FN35" s="22"/>
      <c r="FO35" s="22"/>
      <c r="FP35" s="22"/>
      <c r="FQ35" s="22"/>
      <c r="FR35" s="22"/>
      <c r="FS35" s="22"/>
      <c r="FT35" s="22"/>
      <c r="FU35" s="22"/>
      <c r="FV35" s="22"/>
      <c r="FW35" s="22"/>
      <c r="FX35" s="22"/>
      <c r="FY35" s="22"/>
      <c r="FZ35" s="22"/>
      <c r="GA35" s="22"/>
      <c r="GB35" s="22"/>
      <c r="GC35" s="22"/>
      <c r="GD35" s="22"/>
      <c r="GE35" s="22"/>
      <c r="GF35" s="22"/>
      <c r="GG35" s="22"/>
      <c r="GH35" s="22"/>
      <c r="GI35" s="22"/>
      <c r="GJ35" s="22"/>
      <c r="GK35" s="22"/>
      <c r="GL35" s="22"/>
      <c r="GM35" s="22"/>
      <c r="GN35" s="22"/>
      <c r="GO35" s="22"/>
      <c r="GP35" s="22"/>
      <c r="GQ35" s="22"/>
      <c r="GR35" s="22"/>
      <c r="GS35" s="22"/>
      <c r="GT35" s="22"/>
      <c r="GU35" s="22"/>
      <c r="GV35" s="22"/>
      <c r="GW35" s="22"/>
      <c r="GX35" s="22"/>
      <c r="GY35" s="22"/>
      <c r="GZ35" s="22"/>
      <c r="HA35" s="22"/>
      <c r="HB35" s="22"/>
      <c r="HC35" s="22"/>
      <c r="HD35" s="22"/>
      <c r="HE35" s="22"/>
      <c r="HF35" s="22"/>
      <c r="HG35" s="22"/>
      <c r="HH35" s="22"/>
      <c r="HI35" s="22"/>
      <c r="HJ35" s="22"/>
      <c r="HK35" s="22"/>
      <c r="HL35" s="22"/>
      <c r="HM35" s="22"/>
      <c r="HN35" s="22"/>
      <c r="HO35" s="22"/>
      <c r="HP35" s="22"/>
      <c r="HQ35" s="22"/>
      <c r="HR35" s="22"/>
      <c r="HS35" s="22"/>
    </row>
    <row r="36" spans="1:227" s="24" customFormat="1" ht="15" customHeight="1">
      <c r="A36" s="435"/>
      <c r="B36" s="437"/>
      <c r="C36" s="433"/>
      <c r="D36" s="324"/>
      <c r="E36" s="143"/>
      <c r="F36" s="307"/>
      <c r="G36" s="428"/>
      <c r="H36" s="428"/>
      <c r="I36" s="360"/>
      <c r="J36" s="147"/>
      <c r="K36" s="415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32"/>
      <c r="AG36" s="28"/>
      <c r="AH36" s="32"/>
      <c r="AI36" s="28"/>
      <c r="AJ36" s="28"/>
      <c r="AK36" s="409"/>
      <c r="AL36" s="28"/>
      <c r="AM36" s="28"/>
      <c r="AN36" s="116"/>
      <c r="AO36" s="116"/>
      <c r="AP36" s="116"/>
      <c r="AQ36" s="116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428"/>
      <c r="BC36" s="349"/>
      <c r="BD36" s="346"/>
      <c r="BE36" s="354"/>
      <c r="BF36" s="363"/>
      <c r="BG36" s="363"/>
      <c r="BH36" s="357"/>
      <c r="BI36" s="112"/>
      <c r="BJ36" s="360"/>
      <c r="BK36" s="22"/>
      <c r="BL36" s="22"/>
      <c r="BM36" s="22"/>
      <c r="BN36" s="22"/>
      <c r="BO36" s="23"/>
      <c r="BP36" s="22"/>
      <c r="BQ36" s="22"/>
      <c r="BR36" s="22"/>
      <c r="BS36" s="22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  <c r="CJ36" s="22"/>
      <c r="CK36" s="22"/>
      <c r="CL36" s="22"/>
      <c r="CM36" s="22"/>
      <c r="CN36" s="22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2"/>
      <c r="DE36" s="22"/>
      <c r="DF36" s="22"/>
      <c r="DG36" s="22"/>
      <c r="DH36" s="22"/>
      <c r="DI36" s="22"/>
      <c r="DJ36" s="22"/>
      <c r="DK36" s="22"/>
      <c r="DL36" s="22"/>
      <c r="DM36" s="22"/>
      <c r="DN36" s="22"/>
      <c r="DO36" s="22"/>
      <c r="DP36" s="22"/>
      <c r="DQ36" s="22"/>
      <c r="DR36" s="22"/>
      <c r="DS36" s="22"/>
      <c r="DT36" s="22"/>
      <c r="DU36" s="22"/>
      <c r="DV36" s="22"/>
      <c r="DW36" s="22"/>
      <c r="DX36" s="22"/>
      <c r="DY36" s="22"/>
      <c r="DZ36" s="22"/>
      <c r="EA36" s="22"/>
      <c r="EB36" s="22"/>
      <c r="EC36" s="22"/>
      <c r="ED36" s="22"/>
      <c r="EE36" s="22"/>
      <c r="EF36" s="22"/>
      <c r="EG36" s="22"/>
      <c r="EH36" s="22"/>
      <c r="EI36" s="22"/>
      <c r="EJ36" s="22"/>
      <c r="EK36" s="22"/>
      <c r="EL36" s="22"/>
      <c r="EM36" s="22"/>
      <c r="EN36" s="22"/>
      <c r="EO36" s="22"/>
      <c r="EP36" s="22"/>
      <c r="EQ36" s="22"/>
      <c r="ER36" s="22"/>
      <c r="ES36" s="22"/>
      <c r="ET36" s="22"/>
      <c r="EU36" s="22"/>
      <c r="EV36" s="22"/>
      <c r="EW36" s="22"/>
      <c r="EX36" s="22"/>
      <c r="EY36" s="22"/>
      <c r="EZ36" s="22"/>
      <c r="FA36" s="22"/>
      <c r="FB36" s="22"/>
      <c r="FC36" s="22"/>
      <c r="FD36" s="22"/>
      <c r="FE36" s="22"/>
      <c r="FF36" s="22"/>
      <c r="FG36" s="22"/>
      <c r="FH36" s="22"/>
      <c r="FI36" s="22"/>
      <c r="FJ36" s="22"/>
      <c r="FK36" s="22"/>
      <c r="FL36" s="22"/>
      <c r="FM36" s="22"/>
      <c r="FN36" s="22"/>
      <c r="FO36" s="22"/>
      <c r="FP36" s="22"/>
      <c r="FQ36" s="22"/>
      <c r="FR36" s="22"/>
      <c r="FS36" s="22"/>
      <c r="FT36" s="22"/>
      <c r="FU36" s="22"/>
      <c r="FV36" s="22"/>
      <c r="FW36" s="22"/>
      <c r="FX36" s="22"/>
      <c r="FY36" s="22"/>
      <c r="FZ36" s="22"/>
      <c r="GA36" s="22"/>
      <c r="GB36" s="22"/>
      <c r="GC36" s="22"/>
      <c r="GD36" s="22"/>
      <c r="GE36" s="22"/>
      <c r="GF36" s="22"/>
      <c r="GG36" s="22"/>
      <c r="GH36" s="22"/>
      <c r="GI36" s="22"/>
      <c r="GJ36" s="22"/>
      <c r="GK36" s="22"/>
      <c r="GL36" s="22"/>
      <c r="GM36" s="22"/>
      <c r="GN36" s="22"/>
      <c r="GO36" s="22"/>
      <c r="GP36" s="22"/>
      <c r="GQ36" s="22"/>
      <c r="GR36" s="22"/>
      <c r="GS36" s="22"/>
      <c r="GT36" s="22"/>
      <c r="GU36" s="22"/>
      <c r="GV36" s="22"/>
      <c r="GW36" s="22"/>
      <c r="GX36" s="22"/>
      <c r="GY36" s="22"/>
      <c r="GZ36" s="22"/>
      <c r="HA36" s="22"/>
      <c r="HB36" s="22"/>
      <c r="HC36" s="22"/>
      <c r="HD36" s="22"/>
      <c r="HE36" s="22"/>
      <c r="HF36" s="22"/>
      <c r="HG36" s="22"/>
      <c r="HH36" s="22"/>
      <c r="HI36" s="22"/>
      <c r="HJ36" s="22"/>
      <c r="HK36" s="22"/>
      <c r="HL36" s="22"/>
      <c r="HM36" s="22"/>
      <c r="HN36" s="22"/>
      <c r="HO36" s="22"/>
      <c r="HP36" s="22"/>
      <c r="HQ36" s="22"/>
      <c r="HR36" s="22"/>
      <c r="HS36" s="22"/>
    </row>
    <row r="37" spans="1:227" s="24" customFormat="1" ht="15.75" customHeight="1" thickBot="1">
      <c r="A37" s="436"/>
      <c r="B37" s="438"/>
      <c r="C37" s="434"/>
      <c r="D37" s="325"/>
      <c r="E37" s="144"/>
      <c r="F37" s="308"/>
      <c r="G37" s="429"/>
      <c r="H37" s="429"/>
      <c r="I37" s="361"/>
      <c r="J37" s="149"/>
      <c r="K37" s="416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40"/>
      <c r="AF37" s="38"/>
      <c r="AG37" s="39"/>
      <c r="AH37" s="38"/>
      <c r="AI37" s="39"/>
      <c r="AJ37" s="39"/>
      <c r="AK37" s="410"/>
      <c r="AL37" s="40"/>
      <c r="AM37" s="40"/>
      <c r="AN37" s="117"/>
      <c r="AO37" s="117"/>
      <c r="AP37" s="117"/>
      <c r="AQ37" s="117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29"/>
      <c r="BC37" s="350"/>
      <c r="BD37" s="347"/>
      <c r="BE37" s="355"/>
      <c r="BF37" s="364"/>
      <c r="BG37" s="364"/>
      <c r="BH37" s="358"/>
      <c r="BI37" s="113"/>
      <c r="BJ37" s="361"/>
      <c r="BK37" s="22"/>
      <c r="BL37" s="22"/>
      <c r="BM37" s="22"/>
      <c r="BN37" s="22"/>
      <c r="BO37" s="23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2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2"/>
      <c r="DE37" s="22"/>
      <c r="DF37" s="22"/>
      <c r="DG37" s="22"/>
      <c r="DH37" s="22"/>
      <c r="DI37" s="22"/>
      <c r="DJ37" s="22"/>
      <c r="DK37" s="22"/>
      <c r="DL37" s="22"/>
      <c r="DM37" s="22"/>
      <c r="DN37" s="22"/>
      <c r="DO37" s="22"/>
      <c r="DP37" s="22"/>
      <c r="DQ37" s="22"/>
      <c r="DR37" s="22"/>
      <c r="DS37" s="22"/>
      <c r="DT37" s="22"/>
      <c r="DU37" s="22"/>
      <c r="DV37" s="22"/>
      <c r="DW37" s="22"/>
      <c r="DX37" s="22"/>
      <c r="DY37" s="22"/>
      <c r="DZ37" s="22"/>
      <c r="EA37" s="22"/>
      <c r="EB37" s="22"/>
      <c r="EC37" s="22"/>
      <c r="ED37" s="22"/>
      <c r="EE37" s="22"/>
      <c r="EF37" s="22"/>
      <c r="EG37" s="22"/>
      <c r="EH37" s="22"/>
      <c r="EI37" s="22"/>
      <c r="EJ37" s="22"/>
      <c r="EK37" s="22"/>
      <c r="EL37" s="22"/>
      <c r="EM37" s="22"/>
      <c r="EN37" s="22"/>
      <c r="EO37" s="22"/>
      <c r="EP37" s="22"/>
      <c r="EQ37" s="22"/>
      <c r="ER37" s="22"/>
      <c r="ES37" s="22"/>
      <c r="ET37" s="22"/>
      <c r="EU37" s="22"/>
      <c r="EV37" s="22"/>
      <c r="EW37" s="22"/>
      <c r="EX37" s="22"/>
      <c r="EY37" s="22"/>
      <c r="EZ37" s="22"/>
      <c r="FA37" s="22"/>
      <c r="FB37" s="22"/>
      <c r="FC37" s="22"/>
      <c r="FD37" s="22"/>
      <c r="FE37" s="22"/>
      <c r="FF37" s="22"/>
      <c r="FG37" s="22"/>
      <c r="FH37" s="22"/>
      <c r="FI37" s="22"/>
      <c r="FJ37" s="22"/>
      <c r="FK37" s="22"/>
      <c r="FL37" s="22"/>
      <c r="FM37" s="22"/>
      <c r="FN37" s="22"/>
      <c r="FO37" s="22"/>
      <c r="FP37" s="22"/>
      <c r="FQ37" s="22"/>
      <c r="FR37" s="22"/>
      <c r="FS37" s="22"/>
      <c r="FT37" s="22"/>
      <c r="FU37" s="22"/>
      <c r="FV37" s="22"/>
      <c r="FW37" s="22"/>
      <c r="FX37" s="22"/>
      <c r="FY37" s="22"/>
      <c r="FZ37" s="22"/>
      <c r="GA37" s="22"/>
      <c r="GB37" s="22"/>
      <c r="GC37" s="22"/>
      <c r="GD37" s="22"/>
      <c r="GE37" s="22"/>
      <c r="GF37" s="22"/>
      <c r="GG37" s="22"/>
      <c r="GH37" s="22"/>
      <c r="GI37" s="22"/>
      <c r="GJ37" s="22"/>
      <c r="GK37" s="22"/>
      <c r="GL37" s="22"/>
      <c r="GM37" s="22"/>
      <c r="GN37" s="22"/>
      <c r="GO37" s="22"/>
      <c r="GP37" s="22"/>
      <c r="GQ37" s="22"/>
      <c r="GR37" s="22"/>
      <c r="GS37" s="22"/>
      <c r="GT37" s="22"/>
      <c r="GU37" s="22"/>
      <c r="GV37" s="22"/>
      <c r="GW37" s="22"/>
      <c r="GX37" s="22"/>
      <c r="GY37" s="22"/>
      <c r="GZ37" s="22"/>
      <c r="HA37" s="22"/>
      <c r="HB37" s="22"/>
      <c r="HC37" s="22"/>
      <c r="HD37" s="22"/>
      <c r="HE37" s="22"/>
      <c r="HF37" s="22"/>
      <c r="HG37" s="22"/>
      <c r="HH37" s="22"/>
      <c r="HI37" s="22"/>
      <c r="HJ37" s="22"/>
      <c r="HK37" s="22"/>
      <c r="HL37" s="22"/>
      <c r="HM37" s="22"/>
      <c r="HN37" s="22"/>
      <c r="HO37" s="22"/>
      <c r="HP37" s="22"/>
      <c r="HQ37" s="22"/>
      <c r="HR37" s="22"/>
      <c r="HS37" s="22"/>
    </row>
    <row r="38" spans="1:227" s="24" customFormat="1" ht="15" customHeight="1">
      <c r="A38" s="370" t="s">
        <v>14</v>
      </c>
      <c r="B38" s="431" t="s">
        <v>1021</v>
      </c>
      <c r="C38" s="432" t="s">
        <v>723</v>
      </c>
      <c r="D38" s="323">
        <v>1</v>
      </c>
      <c r="E38" s="142" t="s">
        <v>873</v>
      </c>
      <c r="F38" s="145" t="s">
        <v>1022</v>
      </c>
      <c r="G38" s="427" t="s">
        <v>565</v>
      </c>
      <c r="H38" s="427"/>
      <c r="I38" s="411"/>
      <c r="J38" s="146" t="s">
        <v>1023</v>
      </c>
      <c r="K38" s="414">
        <f t="shared" ref="K38" si="10">IF(SUM(AI38:AI47)&gt;0,(BD38-SUM(AI38:AI47))/22,IFERROR(IF(AND(BD38&gt;=22*D38,BD38&lt;=26*D38),1*D38,IF(BD38/BE38&gt;1,1*D38+(BF38/22))+IF(BD38/BE38=1,1*D38)+IF(BD38/BE38&lt;1,IF(AND(BE38&gt;=22*D38,BE38&lt;=26*D38),BD38/22,BD38/BE38))),0))-(SUM(AG38:AG47)/22)</f>
        <v>0.18181818181818182</v>
      </c>
      <c r="L38" s="34"/>
      <c r="M38" s="34"/>
      <c r="N38" s="34"/>
      <c r="O38" s="34"/>
      <c r="P38" s="34">
        <v>1</v>
      </c>
      <c r="Q38" s="34">
        <v>1</v>
      </c>
      <c r="R38" s="34">
        <v>1</v>
      </c>
      <c r="S38" s="34">
        <v>1</v>
      </c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25"/>
      <c r="AG38" s="26"/>
      <c r="AH38" s="25"/>
      <c r="AI38" s="26"/>
      <c r="AJ38" s="26"/>
      <c r="AK38" s="408">
        <f t="shared" ref="AK38" si="11">SUM(L38:AE47,AG38:AG47,AI38:AI47,AJ38:AJ47)</f>
        <v>4</v>
      </c>
      <c r="AL38" s="26"/>
      <c r="AM38" s="26"/>
      <c r="AN38" s="115"/>
      <c r="AO38" s="115"/>
      <c r="AP38" s="115"/>
      <c r="AQ38" s="115"/>
      <c r="AR38" s="26"/>
      <c r="AS38" s="27"/>
      <c r="AT38" s="28"/>
      <c r="AU38" s="28"/>
      <c r="AV38" s="27"/>
      <c r="AW38" s="28"/>
      <c r="AX38" s="28"/>
      <c r="AY38" s="28"/>
      <c r="AZ38" s="28"/>
      <c r="BA38" s="28"/>
      <c r="BB38" s="427"/>
      <c r="BC38" s="348">
        <f>IFERROR(VLOOKUP(BB38,Segéd2!$L$2:$M$7,2,FALSE),0)</f>
        <v>0</v>
      </c>
      <c r="BD38" s="345">
        <f t="shared" ref="BD38" si="12">SUM(AK38,AL38:BA47,BC38)</f>
        <v>4</v>
      </c>
      <c r="BE38" s="351">
        <v>26</v>
      </c>
      <c r="BF38" s="362">
        <f t="shared" ref="BF38" si="13">IF(AND(BD38&gt;26,BE38&gt;=22),(BD38-26)-IF(((AK38+SUM(AS38:BA47)+BC38)-26)&gt;0,(AK38+SUM(AS38:BA47)+BC38)-26,0)+IF(AK38+BC38-26&gt;0,AK38+BC38-26,0),IF(BD38&gt;BE38,(BD38-BE38)-IF(((AK38+SUM(AS38:BA47)+BC38)-BE38)&gt;0,(AK38+SUM(AS38:BA47)+BC38)-BE38,0)+IF(AK38+BC38-BE38&gt;0,AK38+BC38-BE38,0),0))</f>
        <v>0</v>
      </c>
      <c r="BG38" s="362">
        <f t="shared" ref="BG38" si="14">SUM(AG38:AG47)</f>
        <v>0</v>
      </c>
      <c r="BH38" s="356">
        <v>4</v>
      </c>
      <c r="BI38" s="111"/>
      <c r="BJ38" s="359"/>
      <c r="BK38" s="22"/>
      <c r="BL38" s="22"/>
      <c r="BM38" s="22"/>
      <c r="BN38" s="22"/>
      <c r="BO38" s="23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2"/>
      <c r="DE38" s="22"/>
      <c r="DF38" s="22"/>
      <c r="DG38" s="22"/>
      <c r="DH38" s="22"/>
      <c r="DI38" s="22"/>
      <c r="DJ38" s="22"/>
      <c r="DK38" s="22"/>
      <c r="DL38" s="22"/>
      <c r="DM38" s="22"/>
      <c r="DN38" s="22"/>
      <c r="DO38" s="22"/>
      <c r="DP38" s="22"/>
      <c r="DQ38" s="22"/>
      <c r="DR38" s="22"/>
      <c r="DS38" s="22"/>
      <c r="DT38" s="22"/>
      <c r="DU38" s="22"/>
      <c r="DV38" s="22"/>
      <c r="DW38" s="22"/>
      <c r="DX38" s="22"/>
      <c r="DY38" s="22"/>
      <c r="DZ38" s="22"/>
      <c r="EA38" s="22"/>
      <c r="EB38" s="22"/>
      <c r="EC38" s="22"/>
      <c r="ED38" s="22"/>
      <c r="EE38" s="22"/>
      <c r="EF38" s="22"/>
      <c r="EG38" s="22"/>
      <c r="EH38" s="22"/>
      <c r="EI38" s="22"/>
      <c r="EJ38" s="22"/>
      <c r="EK38" s="22"/>
      <c r="EL38" s="22"/>
      <c r="EM38" s="22"/>
      <c r="EN38" s="22"/>
      <c r="EO38" s="22"/>
      <c r="EP38" s="22"/>
      <c r="EQ38" s="22"/>
      <c r="ER38" s="22"/>
      <c r="ES38" s="22"/>
      <c r="ET38" s="22"/>
      <c r="EU38" s="22"/>
      <c r="EV38" s="22"/>
      <c r="EW38" s="22"/>
      <c r="EX38" s="22"/>
      <c r="EY38" s="22"/>
      <c r="EZ38" s="22"/>
      <c r="FA38" s="22"/>
      <c r="FB38" s="22"/>
      <c r="FC38" s="22"/>
      <c r="FD38" s="22"/>
      <c r="FE38" s="22"/>
      <c r="FF38" s="22"/>
      <c r="FG38" s="22"/>
      <c r="FH38" s="22"/>
      <c r="FI38" s="22"/>
      <c r="FJ38" s="22"/>
      <c r="FK38" s="22"/>
      <c r="FL38" s="22"/>
      <c r="FM38" s="22"/>
      <c r="FN38" s="22"/>
      <c r="FO38" s="22"/>
      <c r="FP38" s="22"/>
      <c r="FQ38" s="22"/>
      <c r="FR38" s="22"/>
      <c r="FS38" s="22"/>
      <c r="FT38" s="22"/>
      <c r="FU38" s="22"/>
      <c r="FV38" s="22"/>
      <c r="FW38" s="22"/>
      <c r="FX38" s="22"/>
      <c r="FY38" s="22"/>
      <c r="FZ38" s="22"/>
      <c r="GA38" s="22"/>
      <c r="GB38" s="22"/>
      <c r="GC38" s="22"/>
      <c r="GD38" s="22"/>
      <c r="GE38" s="22"/>
      <c r="GF38" s="22"/>
      <c r="GG38" s="22"/>
      <c r="GH38" s="22"/>
      <c r="GI38" s="22"/>
      <c r="GJ38" s="22"/>
      <c r="GK38" s="22"/>
      <c r="GL38" s="22"/>
      <c r="GM38" s="22"/>
      <c r="GN38" s="22"/>
      <c r="GO38" s="22"/>
      <c r="GP38" s="22"/>
      <c r="GQ38" s="22"/>
      <c r="GR38" s="22"/>
      <c r="GS38" s="22"/>
      <c r="GT38" s="22"/>
      <c r="GU38" s="22"/>
      <c r="GV38" s="22"/>
      <c r="GW38" s="22"/>
      <c r="GX38" s="22"/>
      <c r="GY38" s="22"/>
      <c r="GZ38" s="22"/>
      <c r="HA38" s="22"/>
      <c r="HB38" s="22"/>
      <c r="HC38" s="22"/>
      <c r="HD38" s="22"/>
      <c r="HE38" s="22"/>
      <c r="HF38" s="22"/>
      <c r="HG38" s="22"/>
      <c r="HH38" s="22"/>
      <c r="HI38" s="22"/>
      <c r="HJ38" s="22"/>
      <c r="HK38" s="22"/>
      <c r="HL38" s="22"/>
      <c r="HM38" s="22"/>
      <c r="HN38" s="22"/>
      <c r="HO38" s="22"/>
      <c r="HP38" s="22"/>
      <c r="HQ38" s="22"/>
      <c r="HR38" s="22"/>
      <c r="HS38" s="22"/>
    </row>
    <row r="39" spans="1:227" s="24" customFormat="1" ht="15" customHeight="1">
      <c r="A39" s="371"/>
      <c r="B39" s="371"/>
      <c r="C39" s="433"/>
      <c r="D39" s="324"/>
      <c r="E39" s="143"/>
      <c r="F39" s="307"/>
      <c r="G39" s="428"/>
      <c r="H39" s="428"/>
      <c r="I39" s="412"/>
      <c r="J39" s="147"/>
      <c r="K39" s="415"/>
      <c r="L39" s="28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2"/>
      <c r="AG39" s="28"/>
      <c r="AH39" s="32"/>
      <c r="AI39" s="28"/>
      <c r="AJ39" s="28"/>
      <c r="AK39" s="409"/>
      <c r="AL39" s="28"/>
      <c r="AM39" s="28"/>
      <c r="AN39" s="116"/>
      <c r="AO39" s="116"/>
      <c r="AP39" s="116"/>
      <c r="AQ39" s="116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428"/>
      <c r="BC39" s="349"/>
      <c r="BD39" s="346"/>
      <c r="BE39" s="354"/>
      <c r="BF39" s="363"/>
      <c r="BG39" s="363"/>
      <c r="BH39" s="357"/>
      <c r="BI39" s="112"/>
      <c r="BJ39" s="360"/>
      <c r="BK39" s="22"/>
      <c r="BL39" s="22"/>
      <c r="BM39" s="22"/>
      <c r="BN39" s="22"/>
      <c r="BO39" s="23"/>
      <c r="BP39" s="22"/>
      <c r="BQ39" s="22"/>
      <c r="BR39" s="22"/>
      <c r="BS39" s="22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  <c r="CJ39" s="22"/>
      <c r="CK39" s="22"/>
      <c r="CL39" s="22"/>
      <c r="CM39" s="22"/>
      <c r="CN39" s="22"/>
      <c r="CO39" s="22"/>
      <c r="CP39" s="22"/>
      <c r="CQ39" s="22"/>
      <c r="CR39" s="22"/>
      <c r="CS39" s="22"/>
      <c r="CT39" s="22"/>
      <c r="CU39" s="22"/>
      <c r="CV39" s="22"/>
      <c r="CW39" s="22"/>
      <c r="CX39" s="22"/>
      <c r="CY39" s="22"/>
      <c r="CZ39" s="22"/>
      <c r="DA39" s="22"/>
      <c r="DB39" s="22"/>
      <c r="DC39" s="22"/>
      <c r="DD39" s="22"/>
      <c r="DE39" s="22"/>
      <c r="DF39" s="22"/>
      <c r="DG39" s="22"/>
      <c r="DH39" s="22"/>
      <c r="DI39" s="22"/>
      <c r="DJ39" s="22"/>
      <c r="DK39" s="22"/>
      <c r="DL39" s="22"/>
      <c r="DM39" s="22"/>
      <c r="DN39" s="22"/>
      <c r="DO39" s="22"/>
      <c r="DP39" s="22"/>
      <c r="DQ39" s="22"/>
      <c r="DR39" s="22"/>
      <c r="DS39" s="22"/>
      <c r="DT39" s="22"/>
      <c r="DU39" s="22"/>
      <c r="DV39" s="22"/>
      <c r="DW39" s="22"/>
      <c r="DX39" s="22"/>
      <c r="DY39" s="22"/>
      <c r="DZ39" s="22"/>
      <c r="EA39" s="22"/>
      <c r="EB39" s="22"/>
      <c r="EC39" s="22"/>
      <c r="ED39" s="22"/>
      <c r="EE39" s="22"/>
      <c r="EF39" s="22"/>
      <c r="EG39" s="22"/>
      <c r="EH39" s="22"/>
      <c r="EI39" s="22"/>
      <c r="EJ39" s="22"/>
      <c r="EK39" s="22"/>
      <c r="EL39" s="22"/>
      <c r="EM39" s="22"/>
      <c r="EN39" s="22"/>
      <c r="EO39" s="22"/>
      <c r="EP39" s="22"/>
      <c r="EQ39" s="22"/>
      <c r="ER39" s="22"/>
      <c r="ES39" s="22"/>
      <c r="ET39" s="22"/>
      <c r="EU39" s="22"/>
      <c r="EV39" s="22"/>
      <c r="EW39" s="22"/>
      <c r="EX39" s="22"/>
      <c r="EY39" s="22"/>
      <c r="EZ39" s="22"/>
      <c r="FA39" s="22"/>
      <c r="FB39" s="22"/>
      <c r="FC39" s="22"/>
      <c r="FD39" s="22"/>
      <c r="FE39" s="22"/>
      <c r="FF39" s="22"/>
      <c r="FG39" s="22"/>
      <c r="FH39" s="22"/>
      <c r="FI39" s="22"/>
      <c r="FJ39" s="22"/>
      <c r="FK39" s="22"/>
      <c r="FL39" s="22"/>
      <c r="FM39" s="22"/>
      <c r="FN39" s="22"/>
      <c r="FO39" s="22"/>
      <c r="FP39" s="22"/>
      <c r="FQ39" s="22"/>
      <c r="FR39" s="22"/>
      <c r="FS39" s="22"/>
      <c r="FT39" s="22"/>
      <c r="FU39" s="22"/>
      <c r="FV39" s="22"/>
      <c r="FW39" s="22"/>
      <c r="FX39" s="22"/>
      <c r="FY39" s="22"/>
      <c r="FZ39" s="22"/>
      <c r="GA39" s="22"/>
      <c r="GB39" s="22"/>
      <c r="GC39" s="22"/>
      <c r="GD39" s="22"/>
      <c r="GE39" s="22"/>
      <c r="GF39" s="22"/>
      <c r="GG39" s="22"/>
      <c r="GH39" s="22"/>
      <c r="GI39" s="22"/>
      <c r="GJ39" s="22"/>
      <c r="GK39" s="22"/>
      <c r="GL39" s="22"/>
      <c r="GM39" s="22"/>
      <c r="GN39" s="22"/>
      <c r="GO39" s="22"/>
      <c r="GP39" s="22"/>
      <c r="GQ39" s="22"/>
      <c r="GR39" s="22"/>
      <c r="GS39" s="22"/>
      <c r="GT39" s="22"/>
      <c r="GU39" s="22"/>
      <c r="GV39" s="22"/>
      <c r="GW39" s="22"/>
      <c r="GX39" s="22"/>
      <c r="GY39" s="22"/>
      <c r="GZ39" s="22"/>
      <c r="HA39" s="22"/>
      <c r="HB39" s="22"/>
      <c r="HC39" s="22"/>
      <c r="HD39" s="22"/>
      <c r="HE39" s="22"/>
      <c r="HF39" s="22"/>
      <c r="HG39" s="22"/>
      <c r="HH39" s="22"/>
      <c r="HI39" s="22"/>
      <c r="HJ39" s="22"/>
      <c r="HK39" s="22"/>
      <c r="HL39" s="22"/>
      <c r="HM39" s="22"/>
      <c r="HN39" s="22"/>
      <c r="HO39" s="22"/>
      <c r="HP39" s="22"/>
      <c r="HQ39" s="22"/>
      <c r="HR39" s="22"/>
      <c r="HS39" s="22"/>
    </row>
    <row r="40" spans="1:227" s="24" customFormat="1" ht="15" customHeight="1">
      <c r="A40" s="371"/>
      <c r="B40" s="371"/>
      <c r="C40" s="433"/>
      <c r="D40" s="324"/>
      <c r="E40" s="143"/>
      <c r="F40" s="307"/>
      <c r="G40" s="428"/>
      <c r="H40" s="428"/>
      <c r="I40" s="412"/>
      <c r="J40" s="147"/>
      <c r="K40" s="415"/>
      <c r="L40" s="28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2"/>
      <c r="AG40" s="28"/>
      <c r="AH40" s="32"/>
      <c r="AI40" s="28"/>
      <c r="AJ40" s="28"/>
      <c r="AK40" s="409"/>
      <c r="AL40" s="28"/>
      <c r="AM40" s="28"/>
      <c r="AN40" s="116"/>
      <c r="AO40" s="116"/>
      <c r="AP40" s="116"/>
      <c r="AQ40" s="116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428"/>
      <c r="BC40" s="349"/>
      <c r="BD40" s="346"/>
      <c r="BE40" s="354"/>
      <c r="BF40" s="363"/>
      <c r="BG40" s="363"/>
      <c r="BH40" s="357"/>
      <c r="BI40" s="112"/>
      <c r="BJ40" s="360"/>
      <c r="BK40" s="22"/>
      <c r="BL40" s="22"/>
      <c r="BM40" s="22"/>
      <c r="BN40" s="22"/>
      <c r="BO40" s="23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</row>
    <row r="41" spans="1:227" s="24" customFormat="1" ht="15" customHeight="1">
      <c r="A41" s="371"/>
      <c r="B41" s="371"/>
      <c r="C41" s="433"/>
      <c r="D41" s="324"/>
      <c r="E41" s="143"/>
      <c r="F41" s="307"/>
      <c r="G41" s="428"/>
      <c r="H41" s="428"/>
      <c r="I41" s="412"/>
      <c r="J41" s="147"/>
      <c r="K41" s="415"/>
      <c r="L41" s="28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2"/>
      <c r="AG41" s="28"/>
      <c r="AH41" s="32"/>
      <c r="AI41" s="28"/>
      <c r="AJ41" s="28"/>
      <c r="AK41" s="409"/>
      <c r="AL41" s="28"/>
      <c r="AM41" s="28"/>
      <c r="AN41" s="116"/>
      <c r="AO41" s="116"/>
      <c r="AP41" s="116"/>
      <c r="AQ41" s="116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428"/>
      <c r="BC41" s="349"/>
      <c r="BD41" s="346"/>
      <c r="BE41" s="354"/>
      <c r="BF41" s="363"/>
      <c r="BG41" s="363"/>
      <c r="BH41" s="357"/>
      <c r="BI41" s="112"/>
      <c r="BJ41" s="360"/>
      <c r="BK41" s="22"/>
      <c r="BL41" s="22"/>
      <c r="BM41" s="22"/>
      <c r="BN41" s="22"/>
      <c r="BO41" s="23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</row>
    <row r="42" spans="1:227" s="24" customFormat="1" ht="15" customHeight="1">
      <c r="A42" s="371"/>
      <c r="B42" s="371"/>
      <c r="C42" s="433"/>
      <c r="D42" s="324"/>
      <c r="E42" s="143"/>
      <c r="F42" s="307"/>
      <c r="G42" s="428"/>
      <c r="H42" s="428"/>
      <c r="I42" s="412"/>
      <c r="J42" s="31"/>
      <c r="K42" s="415"/>
      <c r="L42" s="28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2"/>
      <c r="AG42" s="28"/>
      <c r="AH42" s="32"/>
      <c r="AI42" s="28"/>
      <c r="AJ42" s="28"/>
      <c r="AK42" s="409"/>
      <c r="AL42" s="28"/>
      <c r="AM42" s="28"/>
      <c r="AN42" s="116"/>
      <c r="AO42" s="116"/>
      <c r="AP42" s="116"/>
      <c r="AQ42" s="116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428"/>
      <c r="BC42" s="349"/>
      <c r="BD42" s="346"/>
      <c r="BE42" s="354"/>
      <c r="BF42" s="363"/>
      <c r="BG42" s="363"/>
      <c r="BH42" s="357"/>
      <c r="BI42" s="112"/>
      <c r="BJ42" s="360"/>
      <c r="BK42" s="22"/>
      <c r="BL42" s="22"/>
      <c r="BM42" s="22"/>
      <c r="BN42" s="22"/>
      <c r="BO42" s="23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DP42" s="22"/>
      <c r="DQ42" s="22"/>
      <c r="DR42" s="22"/>
      <c r="DS42" s="22"/>
      <c r="DT42" s="22"/>
      <c r="DU42" s="22"/>
      <c r="DV42" s="22"/>
      <c r="DW42" s="22"/>
      <c r="DX42" s="22"/>
      <c r="DY42" s="22"/>
      <c r="DZ42" s="22"/>
      <c r="EA42" s="22"/>
      <c r="EB42" s="22"/>
      <c r="EC42" s="22"/>
      <c r="ED42" s="22"/>
      <c r="EE42" s="22"/>
      <c r="EF42" s="22"/>
      <c r="EG42" s="22"/>
      <c r="EH42" s="22"/>
      <c r="EI42" s="22"/>
      <c r="EJ42" s="22"/>
      <c r="EK42" s="22"/>
      <c r="EL42" s="22"/>
      <c r="EM42" s="22"/>
      <c r="EN42" s="22"/>
      <c r="EO42" s="22"/>
      <c r="EP42" s="22"/>
      <c r="EQ42" s="22"/>
      <c r="ER42" s="22"/>
      <c r="ES42" s="22"/>
      <c r="ET42" s="22"/>
      <c r="EU42" s="22"/>
      <c r="EV42" s="22"/>
      <c r="EW42" s="22"/>
      <c r="EX42" s="22"/>
      <c r="EY42" s="22"/>
      <c r="EZ42" s="22"/>
      <c r="FA42" s="22"/>
      <c r="FB42" s="22"/>
      <c r="FC42" s="22"/>
      <c r="FD42" s="22"/>
      <c r="FE42" s="22"/>
      <c r="FF42" s="22"/>
      <c r="FG42" s="22"/>
      <c r="FH42" s="22"/>
      <c r="FI42" s="22"/>
      <c r="FJ42" s="22"/>
      <c r="FK42" s="22"/>
      <c r="FL42" s="22"/>
      <c r="FM42" s="22"/>
      <c r="FN42" s="22"/>
      <c r="FO42" s="22"/>
      <c r="FP42" s="22"/>
      <c r="FQ42" s="22"/>
      <c r="FR42" s="22"/>
      <c r="FS42" s="22"/>
      <c r="FT42" s="22"/>
      <c r="FU42" s="22"/>
      <c r="FV42" s="22"/>
      <c r="FW42" s="22"/>
      <c r="FX42" s="22"/>
      <c r="FY42" s="22"/>
      <c r="FZ42" s="22"/>
      <c r="GA42" s="22"/>
      <c r="GB42" s="22"/>
      <c r="GC42" s="22"/>
      <c r="GD42" s="22"/>
      <c r="GE42" s="22"/>
      <c r="GF42" s="22"/>
      <c r="GG42" s="22"/>
      <c r="GH42" s="22"/>
      <c r="GI42" s="22"/>
      <c r="GJ42" s="22"/>
      <c r="GK42" s="22"/>
      <c r="GL42" s="22"/>
      <c r="GM42" s="22"/>
      <c r="GN42" s="22"/>
      <c r="GO42" s="22"/>
      <c r="GP42" s="22"/>
      <c r="GQ42" s="22"/>
      <c r="GR42" s="22"/>
      <c r="GS42" s="22"/>
      <c r="GT42" s="22"/>
      <c r="GU42" s="22"/>
      <c r="GV42" s="22"/>
      <c r="GW42" s="22"/>
      <c r="GX42" s="22"/>
      <c r="GY42" s="22"/>
      <c r="GZ42" s="22"/>
      <c r="HA42" s="22"/>
      <c r="HB42" s="22"/>
      <c r="HC42" s="22"/>
      <c r="HD42" s="22"/>
      <c r="HE42" s="22"/>
      <c r="HF42" s="22"/>
      <c r="HG42" s="22"/>
      <c r="HH42" s="22"/>
      <c r="HI42" s="22"/>
      <c r="HJ42" s="22"/>
      <c r="HK42" s="22"/>
      <c r="HL42" s="22"/>
      <c r="HM42" s="22"/>
      <c r="HN42" s="22"/>
      <c r="HO42" s="22"/>
      <c r="HP42" s="22"/>
      <c r="HQ42" s="22"/>
      <c r="HR42" s="22"/>
      <c r="HS42" s="22"/>
    </row>
    <row r="43" spans="1:227" s="24" customFormat="1" ht="15" customHeight="1">
      <c r="A43" s="371"/>
      <c r="B43" s="371"/>
      <c r="C43" s="433"/>
      <c r="D43" s="324"/>
      <c r="E43" s="143"/>
      <c r="F43" s="307"/>
      <c r="G43" s="428"/>
      <c r="H43" s="428"/>
      <c r="I43" s="412"/>
      <c r="J43" s="148"/>
      <c r="K43" s="415"/>
      <c r="L43" s="28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3"/>
      <c r="AG43" s="34"/>
      <c r="AH43" s="33"/>
      <c r="AI43" s="34"/>
      <c r="AJ43" s="34"/>
      <c r="AK43" s="409"/>
      <c r="AL43" s="28"/>
      <c r="AM43" s="28"/>
      <c r="AN43" s="116"/>
      <c r="AO43" s="116"/>
      <c r="AP43" s="116"/>
      <c r="AQ43" s="116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428"/>
      <c r="BC43" s="349"/>
      <c r="BD43" s="346"/>
      <c r="BE43" s="354"/>
      <c r="BF43" s="363"/>
      <c r="BG43" s="363"/>
      <c r="BH43" s="357"/>
      <c r="BI43" s="112"/>
      <c r="BJ43" s="360"/>
      <c r="BK43" s="22"/>
      <c r="BL43" s="22"/>
      <c r="BM43" s="22"/>
      <c r="BN43" s="22"/>
      <c r="BO43" s="23"/>
      <c r="BP43" s="22"/>
      <c r="BQ43" s="22"/>
      <c r="BR43" s="22"/>
      <c r="BS43" s="22"/>
      <c r="BT43" s="22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2"/>
      <c r="DE43" s="22"/>
      <c r="DF43" s="22"/>
      <c r="DG43" s="22"/>
      <c r="DH43" s="22"/>
      <c r="DI43" s="22"/>
      <c r="DJ43" s="22"/>
      <c r="DK43" s="22"/>
      <c r="DL43" s="22"/>
      <c r="DM43" s="22"/>
      <c r="DN43" s="22"/>
      <c r="DO43" s="22"/>
      <c r="DP43" s="22"/>
      <c r="DQ43" s="22"/>
      <c r="DR43" s="22"/>
      <c r="DS43" s="22"/>
      <c r="DT43" s="22"/>
      <c r="DU43" s="22"/>
      <c r="DV43" s="22"/>
      <c r="DW43" s="22"/>
      <c r="DX43" s="22"/>
      <c r="DY43" s="22"/>
      <c r="DZ43" s="22"/>
      <c r="EA43" s="22"/>
      <c r="EB43" s="22"/>
      <c r="EC43" s="22"/>
      <c r="ED43" s="22"/>
      <c r="EE43" s="22"/>
      <c r="EF43" s="22"/>
      <c r="EG43" s="22"/>
      <c r="EH43" s="22"/>
      <c r="EI43" s="22"/>
      <c r="EJ43" s="22"/>
      <c r="EK43" s="22"/>
      <c r="EL43" s="22"/>
      <c r="EM43" s="22"/>
      <c r="EN43" s="22"/>
      <c r="EO43" s="22"/>
      <c r="EP43" s="22"/>
      <c r="EQ43" s="22"/>
      <c r="ER43" s="22"/>
      <c r="ES43" s="22"/>
      <c r="ET43" s="22"/>
      <c r="EU43" s="22"/>
      <c r="EV43" s="22"/>
      <c r="EW43" s="22"/>
      <c r="EX43" s="22"/>
      <c r="EY43" s="22"/>
      <c r="EZ43" s="22"/>
      <c r="FA43" s="22"/>
      <c r="FB43" s="22"/>
      <c r="FC43" s="22"/>
      <c r="FD43" s="22"/>
      <c r="FE43" s="22"/>
      <c r="FF43" s="22"/>
      <c r="FG43" s="22"/>
      <c r="FH43" s="22"/>
      <c r="FI43" s="22"/>
      <c r="FJ43" s="22"/>
      <c r="FK43" s="22"/>
      <c r="FL43" s="22"/>
      <c r="FM43" s="22"/>
      <c r="FN43" s="22"/>
      <c r="FO43" s="22"/>
      <c r="FP43" s="22"/>
      <c r="FQ43" s="22"/>
      <c r="FR43" s="22"/>
      <c r="FS43" s="22"/>
      <c r="FT43" s="22"/>
      <c r="FU43" s="22"/>
      <c r="FV43" s="22"/>
      <c r="FW43" s="22"/>
      <c r="FX43" s="22"/>
      <c r="FY43" s="22"/>
      <c r="FZ43" s="22"/>
      <c r="GA43" s="22"/>
      <c r="GB43" s="22"/>
      <c r="GC43" s="22"/>
      <c r="GD43" s="22"/>
      <c r="GE43" s="22"/>
      <c r="GF43" s="22"/>
      <c r="GG43" s="22"/>
      <c r="GH43" s="22"/>
      <c r="GI43" s="22"/>
      <c r="GJ43" s="22"/>
      <c r="GK43" s="22"/>
      <c r="GL43" s="22"/>
      <c r="GM43" s="22"/>
      <c r="GN43" s="22"/>
      <c r="GO43" s="22"/>
      <c r="GP43" s="22"/>
      <c r="GQ43" s="22"/>
      <c r="GR43" s="22"/>
      <c r="GS43" s="22"/>
      <c r="GT43" s="22"/>
      <c r="GU43" s="22"/>
      <c r="GV43" s="22"/>
      <c r="GW43" s="22"/>
      <c r="GX43" s="22"/>
      <c r="GY43" s="22"/>
      <c r="GZ43" s="22"/>
      <c r="HA43" s="22"/>
      <c r="HB43" s="22"/>
      <c r="HC43" s="22"/>
      <c r="HD43" s="22"/>
      <c r="HE43" s="22"/>
      <c r="HF43" s="22"/>
      <c r="HG43" s="22"/>
      <c r="HH43" s="22"/>
      <c r="HI43" s="22"/>
      <c r="HJ43" s="22"/>
      <c r="HK43" s="22"/>
      <c r="HL43" s="22"/>
      <c r="HM43" s="22"/>
      <c r="HN43" s="22"/>
      <c r="HO43" s="22"/>
      <c r="HP43" s="22"/>
      <c r="HQ43" s="22"/>
      <c r="HR43" s="22"/>
      <c r="HS43" s="22"/>
    </row>
    <row r="44" spans="1:227" s="24" customFormat="1" ht="15" customHeight="1">
      <c r="A44" s="371"/>
      <c r="B44" s="371"/>
      <c r="C44" s="433"/>
      <c r="D44" s="324"/>
      <c r="E44" s="143"/>
      <c r="F44" s="307"/>
      <c r="G44" s="428"/>
      <c r="H44" s="428"/>
      <c r="I44" s="412"/>
      <c r="J44" s="147"/>
      <c r="K44" s="415"/>
      <c r="L44" s="28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2"/>
      <c r="AG44" s="28"/>
      <c r="AH44" s="32"/>
      <c r="AI44" s="28"/>
      <c r="AJ44" s="28"/>
      <c r="AK44" s="409"/>
      <c r="AL44" s="28"/>
      <c r="AM44" s="28"/>
      <c r="AN44" s="116"/>
      <c r="AO44" s="116"/>
      <c r="AP44" s="116"/>
      <c r="AQ44" s="116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428"/>
      <c r="BC44" s="349"/>
      <c r="BD44" s="346"/>
      <c r="BE44" s="354"/>
      <c r="BF44" s="363"/>
      <c r="BG44" s="363"/>
      <c r="BH44" s="357"/>
      <c r="BI44" s="112"/>
      <c r="BJ44" s="360"/>
      <c r="BK44" s="22"/>
      <c r="BL44" s="22"/>
      <c r="BM44" s="22"/>
      <c r="BN44" s="22"/>
      <c r="BO44" s="23"/>
      <c r="BP44" s="22"/>
      <c r="BQ44" s="22"/>
      <c r="BR44" s="22"/>
      <c r="BS44" s="22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  <c r="CJ44" s="22"/>
      <c r="CK44" s="22"/>
      <c r="CL44" s="22"/>
      <c r="CM44" s="22"/>
      <c r="CN44" s="22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2"/>
      <c r="DE44" s="22"/>
      <c r="DF44" s="22"/>
      <c r="DG44" s="22"/>
      <c r="DH44" s="22"/>
      <c r="DI44" s="22"/>
      <c r="DJ44" s="22"/>
      <c r="DK44" s="22"/>
      <c r="DL44" s="22"/>
      <c r="DM44" s="22"/>
      <c r="DN44" s="22"/>
      <c r="DO44" s="22"/>
      <c r="DP44" s="22"/>
      <c r="DQ44" s="22"/>
      <c r="DR44" s="22"/>
      <c r="DS44" s="22"/>
      <c r="DT44" s="22"/>
      <c r="DU44" s="22"/>
      <c r="DV44" s="22"/>
      <c r="DW44" s="22"/>
      <c r="DX44" s="22"/>
      <c r="DY44" s="22"/>
      <c r="DZ44" s="22"/>
      <c r="EA44" s="22"/>
      <c r="EB44" s="22"/>
      <c r="EC44" s="22"/>
      <c r="ED44" s="22"/>
      <c r="EE44" s="22"/>
      <c r="EF44" s="22"/>
      <c r="EG44" s="22"/>
      <c r="EH44" s="22"/>
      <c r="EI44" s="22"/>
      <c r="EJ44" s="22"/>
      <c r="EK44" s="22"/>
      <c r="EL44" s="22"/>
      <c r="EM44" s="22"/>
      <c r="EN44" s="22"/>
      <c r="EO44" s="22"/>
      <c r="EP44" s="22"/>
      <c r="EQ44" s="22"/>
      <c r="ER44" s="22"/>
      <c r="ES44" s="22"/>
      <c r="ET44" s="22"/>
      <c r="EU44" s="22"/>
      <c r="EV44" s="22"/>
      <c r="EW44" s="22"/>
      <c r="EX44" s="22"/>
      <c r="EY44" s="22"/>
      <c r="EZ44" s="22"/>
      <c r="FA44" s="22"/>
      <c r="FB44" s="22"/>
      <c r="FC44" s="22"/>
      <c r="FD44" s="22"/>
      <c r="FE44" s="22"/>
      <c r="FF44" s="22"/>
      <c r="FG44" s="22"/>
      <c r="FH44" s="22"/>
      <c r="FI44" s="22"/>
      <c r="FJ44" s="22"/>
      <c r="FK44" s="22"/>
      <c r="FL44" s="22"/>
      <c r="FM44" s="22"/>
      <c r="FN44" s="22"/>
      <c r="FO44" s="22"/>
      <c r="FP44" s="22"/>
      <c r="FQ44" s="22"/>
      <c r="FR44" s="22"/>
      <c r="FS44" s="22"/>
      <c r="FT44" s="22"/>
      <c r="FU44" s="22"/>
      <c r="FV44" s="22"/>
      <c r="FW44" s="22"/>
      <c r="FX44" s="22"/>
      <c r="FY44" s="22"/>
      <c r="FZ44" s="22"/>
      <c r="GA44" s="22"/>
      <c r="GB44" s="22"/>
      <c r="GC44" s="22"/>
      <c r="GD44" s="22"/>
      <c r="GE44" s="22"/>
      <c r="GF44" s="22"/>
      <c r="GG44" s="22"/>
      <c r="GH44" s="22"/>
      <c r="GI44" s="22"/>
      <c r="GJ44" s="22"/>
      <c r="GK44" s="22"/>
      <c r="GL44" s="22"/>
      <c r="GM44" s="22"/>
      <c r="GN44" s="22"/>
      <c r="GO44" s="22"/>
      <c r="GP44" s="22"/>
      <c r="GQ44" s="22"/>
      <c r="GR44" s="22"/>
      <c r="GS44" s="22"/>
      <c r="GT44" s="22"/>
      <c r="GU44" s="22"/>
      <c r="GV44" s="22"/>
      <c r="GW44" s="22"/>
      <c r="GX44" s="22"/>
      <c r="GY44" s="22"/>
      <c r="GZ44" s="22"/>
      <c r="HA44" s="22"/>
      <c r="HB44" s="22"/>
      <c r="HC44" s="22"/>
      <c r="HD44" s="22"/>
      <c r="HE44" s="22"/>
      <c r="HF44" s="22"/>
      <c r="HG44" s="22"/>
      <c r="HH44" s="22"/>
      <c r="HI44" s="22"/>
      <c r="HJ44" s="22"/>
      <c r="HK44" s="22"/>
      <c r="HL44" s="22"/>
      <c r="HM44" s="22"/>
      <c r="HN44" s="22"/>
      <c r="HO44" s="22"/>
      <c r="HP44" s="22"/>
      <c r="HQ44" s="22"/>
      <c r="HR44" s="22"/>
      <c r="HS44" s="22"/>
    </row>
    <row r="45" spans="1:227" s="24" customFormat="1" ht="15" customHeight="1">
      <c r="A45" s="371"/>
      <c r="B45" s="371"/>
      <c r="C45" s="433"/>
      <c r="D45" s="324"/>
      <c r="E45" s="143"/>
      <c r="F45" s="307"/>
      <c r="G45" s="428"/>
      <c r="H45" s="428"/>
      <c r="I45" s="412"/>
      <c r="J45" s="147"/>
      <c r="K45" s="415"/>
      <c r="L45" s="28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2"/>
      <c r="AG45" s="28"/>
      <c r="AH45" s="32"/>
      <c r="AI45" s="28"/>
      <c r="AJ45" s="28"/>
      <c r="AK45" s="409"/>
      <c r="AL45" s="28"/>
      <c r="AM45" s="28"/>
      <c r="AN45" s="116"/>
      <c r="AO45" s="116"/>
      <c r="AP45" s="116"/>
      <c r="AQ45" s="116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428"/>
      <c r="BC45" s="349"/>
      <c r="BD45" s="346"/>
      <c r="BE45" s="354"/>
      <c r="BF45" s="363"/>
      <c r="BG45" s="363"/>
      <c r="BH45" s="357"/>
      <c r="BI45" s="112"/>
      <c r="BJ45" s="360"/>
      <c r="BK45" s="22"/>
      <c r="BL45" s="22"/>
      <c r="BM45" s="22"/>
      <c r="BN45" s="22"/>
      <c r="BO45" s="23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2"/>
      <c r="DE45" s="22"/>
      <c r="DF45" s="22"/>
      <c r="DG45" s="22"/>
      <c r="DH45" s="22"/>
      <c r="DI45" s="22"/>
      <c r="DJ45" s="22"/>
      <c r="DK45" s="22"/>
      <c r="DL45" s="22"/>
      <c r="DM45" s="22"/>
      <c r="DN45" s="22"/>
      <c r="DO45" s="22"/>
      <c r="DP45" s="22"/>
      <c r="DQ45" s="22"/>
      <c r="DR45" s="22"/>
      <c r="DS45" s="22"/>
      <c r="DT45" s="22"/>
      <c r="DU45" s="22"/>
      <c r="DV45" s="22"/>
      <c r="DW45" s="22"/>
      <c r="DX45" s="22"/>
      <c r="DY45" s="22"/>
      <c r="DZ45" s="22"/>
      <c r="EA45" s="22"/>
      <c r="EB45" s="22"/>
      <c r="EC45" s="22"/>
      <c r="ED45" s="22"/>
      <c r="EE45" s="22"/>
      <c r="EF45" s="22"/>
      <c r="EG45" s="22"/>
      <c r="EH45" s="22"/>
      <c r="EI45" s="22"/>
      <c r="EJ45" s="22"/>
      <c r="EK45" s="22"/>
      <c r="EL45" s="22"/>
      <c r="EM45" s="22"/>
      <c r="EN45" s="22"/>
      <c r="EO45" s="22"/>
      <c r="EP45" s="22"/>
      <c r="EQ45" s="22"/>
      <c r="ER45" s="22"/>
      <c r="ES45" s="22"/>
      <c r="ET45" s="22"/>
      <c r="EU45" s="22"/>
      <c r="EV45" s="22"/>
      <c r="EW45" s="22"/>
      <c r="EX45" s="22"/>
      <c r="EY45" s="22"/>
      <c r="EZ45" s="22"/>
      <c r="FA45" s="22"/>
      <c r="FB45" s="22"/>
      <c r="FC45" s="22"/>
      <c r="FD45" s="22"/>
      <c r="FE45" s="22"/>
      <c r="FF45" s="22"/>
      <c r="FG45" s="22"/>
      <c r="FH45" s="22"/>
      <c r="FI45" s="22"/>
      <c r="FJ45" s="22"/>
      <c r="FK45" s="22"/>
      <c r="FL45" s="22"/>
      <c r="FM45" s="22"/>
      <c r="FN45" s="22"/>
      <c r="FO45" s="22"/>
      <c r="FP45" s="22"/>
      <c r="FQ45" s="22"/>
      <c r="FR45" s="22"/>
      <c r="FS45" s="22"/>
      <c r="FT45" s="22"/>
      <c r="FU45" s="22"/>
      <c r="FV45" s="22"/>
      <c r="FW45" s="22"/>
      <c r="FX45" s="22"/>
      <c r="FY45" s="22"/>
      <c r="FZ45" s="22"/>
      <c r="GA45" s="22"/>
      <c r="GB45" s="22"/>
      <c r="GC45" s="22"/>
      <c r="GD45" s="22"/>
      <c r="GE45" s="22"/>
      <c r="GF45" s="22"/>
      <c r="GG45" s="22"/>
      <c r="GH45" s="22"/>
      <c r="GI45" s="22"/>
      <c r="GJ45" s="22"/>
      <c r="GK45" s="22"/>
      <c r="GL45" s="22"/>
      <c r="GM45" s="22"/>
      <c r="GN45" s="22"/>
      <c r="GO45" s="22"/>
      <c r="GP45" s="22"/>
      <c r="GQ45" s="22"/>
      <c r="GR45" s="22"/>
      <c r="GS45" s="22"/>
      <c r="GT45" s="22"/>
      <c r="GU45" s="22"/>
      <c r="GV45" s="22"/>
      <c r="GW45" s="22"/>
      <c r="GX45" s="22"/>
      <c r="GY45" s="22"/>
      <c r="GZ45" s="22"/>
      <c r="HA45" s="22"/>
      <c r="HB45" s="22"/>
      <c r="HC45" s="22"/>
      <c r="HD45" s="22"/>
      <c r="HE45" s="22"/>
      <c r="HF45" s="22"/>
      <c r="HG45" s="22"/>
      <c r="HH45" s="22"/>
      <c r="HI45" s="22"/>
      <c r="HJ45" s="22"/>
      <c r="HK45" s="22"/>
      <c r="HL45" s="22"/>
      <c r="HM45" s="22"/>
      <c r="HN45" s="22"/>
      <c r="HO45" s="22"/>
      <c r="HP45" s="22"/>
      <c r="HQ45" s="22"/>
      <c r="HR45" s="22"/>
      <c r="HS45" s="22"/>
    </row>
    <row r="46" spans="1:227" s="24" customFormat="1" ht="15" customHeight="1">
      <c r="A46" s="371"/>
      <c r="B46" s="371"/>
      <c r="C46" s="433"/>
      <c r="D46" s="324"/>
      <c r="E46" s="143"/>
      <c r="F46" s="307"/>
      <c r="G46" s="428"/>
      <c r="H46" s="428"/>
      <c r="I46" s="412"/>
      <c r="J46" s="147"/>
      <c r="K46" s="415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32"/>
      <c r="AG46" s="28"/>
      <c r="AH46" s="32"/>
      <c r="AI46" s="28"/>
      <c r="AJ46" s="28"/>
      <c r="AK46" s="409"/>
      <c r="AL46" s="28"/>
      <c r="AM46" s="28"/>
      <c r="AN46" s="116"/>
      <c r="AO46" s="116"/>
      <c r="AP46" s="116"/>
      <c r="AQ46" s="116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428"/>
      <c r="BC46" s="349"/>
      <c r="BD46" s="346"/>
      <c r="BE46" s="354"/>
      <c r="BF46" s="363"/>
      <c r="BG46" s="363"/>
      <c r="BH46" s="357"/>
      <c r="BI46" s="112"/>
      <c r="BJ46" s="360"/>
      <c r="BK46" s="22"/>
      <c r="BL46" s="22"/>
      <c r="BM46" s="22"/>
      <c r="BN46" s="22"/>
      <c r="BO46" s="23"/>
      <c r="BP46" s="22"/>
      <c r="BQ46" s="22"/>
      <c r="BR46" s="22"/>
      <c r="BS46" s="22"/>
      <c r="BT46" s="22"/>
      <c r="BU46" s="22"/>
      <c r="BV46" s="22"/>
      <c r="BW46" s="22"/>
      <c r="BX46" s="22"/>
      <c r="BY46" s="22"/>
      <c r="BZ46" s="22"/>
      <c r="CA46" s="22"/>
      <c r="CB46" s="22"/>
      <c r="CC46" s="22"/>
      <c r="CD46" s="22"/>
      <c r="CE46" s="22"/>
      <c r="CF46" s="22"/>
      <c r="CG46" s="22"/>
      <c r="CH46" s="22"/>
      <c r="CI46" s="22"/>
      <c r="CJ46" s="22"/>
      <c r="CK46" s="22"/>
      <c r="CL46" s="22"/>
      <c r="CM46" s="22"/>
      <c r="CN46" s="22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2"/>
      <c r="DE46" s="22"/>
      <c r="DF46" s="22"/>
      <c r="DG46" s="22"/>
      <c r="DH46" s="22"/>
      <c r="DI46" s="22"/>
      <c r="DJ46" s="22"/>
      <c r="DK46" s="22"/>
      <c r="DL46" s="22"/>
      <c r="DM46" s="22"/>
      <c r="DN46" s="22"/>
      <c r="DO46" s="22"/>
      <c r="DP46" s="22"/>
      <c r="DQ46" s="22"/>
      <c r="DR46" s="22"/>
      <c r="DS46" s="22"/>
      <c r="DT46" s="22"/>
      <c r="DU46" s="22"/>
      <c r="DV46" s="22"/>
      <c r="DW46" s="22"/>
      <c r="DX46" s="22"/>
      <c r="DY46" s="22"/>
      <c r="DZ46" s="22"/>
      <c r="EA46" s="22"/>
      <c r="EB46" s="22"/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EM46" s="22"/>
      <c r="EN46" s="22"/>
      <c r="EO46" s="22"/>
      <c r="EP46" s="22"/>
      <c r="EQ46" s="22"/>
      <c r="ER46" s="22"/>
      <c r="ES46" s="22"/>
      <c r="ET46" s="22"/>
      <c r="EU46" s="22"/>
      <c r="EV46" s="22"/>
      <c r="EW46" s="22"/>
      <c r="EX46" s="22"/>
      <c r="EY46" s="22"/>
      <c r="EZ46" s="22"/>
      <c r="FA46" s="22"/>
      <c r="FB46" s="22"/>
      <c r="FC46" s="22"/>
      <c r="FD46" s="22"/>
      <c r="FE46" s="22"/>
      <c r="FF46" s="22"/>
      <c r="FG46" s="22"/>
      <c r="FH46" s="22"/>
      <c r="FI46" s="22"/>
      <c r="FJ46" s="22"/>
      <c r="FK46" s="22"/>
      <c r="FL46" s="22"/>
      <c r="FM46" s="22"/>
      <c r="FN46" s="22"/>
      <c r="FO46" s="22"/>
      <c r="FP46" s="22"/>
      <c r="FQ46" s="22"/>
      <c r="FR46" s="22"/>
      <c r="FS46" s="22"/>
      <c r="FT46" s="22"/>
      <c r="FU46" s="22"/>
      <c r="FV46" s="22"/>
      <c r="FW46" s="22"/>
      <c r="FX46" s="22"/>
      <c r="FY46" s="22"/>
      <c r="FZ46" s="22"/>
      <c r="GA46" s="22"/>
      <c r="GB46" s="22"/>
      <c r="GC46" s="22"/>
      <c r="GD46" s="22"/>
      <c r="GE46" s="22"/>
      <c r="GF46" s="22"/>
      <c r="GG46" s="22"/>
      <c r="GH46" s="22"/>
      <c r="GI46" s="22"/>
      <c r="GJ46" s="22"/>
      <c r="GK46" s="22"/>
      <c r="GL46" s="22"/>
      <c r="GM46" s="22"/>
      <c r="GN46" s="22"/>
      <c r="GO46" s="22"/>
      <c r="GP46" s="22"/>
      <c r="GQ46" s="22"/>
      <c r="GR46" s="22"/>
      <c r="GS46" s="22"/>
      <c r="GT46" s="22"/>
      <c r="GU46" s="22"/>
      <c r="GV46" s="22"/>
      <c r="GW46" s="22"/>
      <c r="GX46" s="22"/>
      <c r="GY46" s="22"/>
      <c r="GZ46" s="22"/>
      <c r="HA46" s="22"/>
      <c r="HB46" s="22"/>
      <c r="HC46" s="22"/>
      <c r="HD46" s="22"/>
      <c r="HE46" s="22"/>
      <c r="HF46" s="22"/>
      <c r="HG46" s="22"/>
      <c r="HH46" s="22"/>
      <c r="HI46" s="22"/>
      <c r="HJ46" s="22"/>
      <c r="HK46" s="22"/>
      <c r="HL46" s="22"/>
      <c r="HM46" s="22"/>
      <c r="HN46" s="22"/>
      <c r="HO46" s="22"/>
      <c r="HP46" s="22"/>
      <c r="HQ46" s="22"/>
      <c r="HR46" s="22"/>
      <c r="HS46" s="22"/>
    </row>
    <row r="47" spans="1:227" s="24" customFormat="1" ht="15.75" customHeight="1" thickBot="1">
      <c r="A47" s="372"/>
      <c r="B47" s="372"/>
      <c r="C47" s="434"/>
      <c r="D47" s="325"/>
      <c r="E47" s="144"/>
      <c r="F47" s="308"/>
      <c r="G47" s="429"/>
      <c r="H47" s="429"/>
      <c r="I47" s="413"/>
      <c r="J47" s="149"/>
      <c r="K47" s="416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40"/>
      <c r="AF47" s="38"/>
      <c r="AG47" s="39"/>
      <c r="AH47" s="38"/>
      <c r="AI47" s="39"/>
      <c r="AJ47" s="39"/>
      <c r="AK47" s="410"/>
      <c r="AL47" s="40"/>
      <c r="AM47" s="40"/>
      <c r="AN47" s="117"/>
      <c r="AO47" s="117"/>
      <c r="AP47" s="117"/>
      <c r="AQ47" s="117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29"/>
      <c r="BC47" s="350"/>
      <c r="BD47" s="347"/>
      <c r="BE47" s="355"/>
      <c r="BF47" s="364"/>
      <c r="BG47" s="364"/>
      <c r="BH47" s="358"/>
      <c r="BI47" s="113"/>
      <c r="BJ47" s="361"/>
      <c r="BK47" s="22"/>
      <c r="BL47" s="22"/>
      <c r="BM47" s="22"/>
      <c r="BN47" s="22"/>
      <c r="BO47" s="23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  <c r="CJ47" s="22"/>
      <c r="CK47" s="22"/>
      <c r="CL47" s="22"/>
      <c r="CM47" s="22"/>
      <c r="CN47" s="22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2"/>
      <c r="DE47" s="22"/>
      <c r="DF47" s="22"/>
      <c r="DG47" s="22"/>
      <c r="DH47" s="22"/>
      <c r="DI47" s="22"/>
      <c r="DJ47" s="22"/>
      <c r="DK47" s="22"/>
      <c r="DL47" s="22"/>
      <c r="DM47" s="22"/>
      <c r="DN47" s="22"/>
      <c r="DO47" s="22"/>
      <c r="DP47" s="22"/>
      <c r="DQ47" s="22"/>
      <c r="DR47" s="22"/>
      <c r="DS47" s="22"/>
      <c r="DT47" s="22"/>
      <c r="DU47" s="22"/>
      <c r="DV47" s="22"/>
      <c r="DW47" s="22"/>
      <c r="DX47" s="22"/>
      <c r="DY47" s="22"/>
      <c r="DZ47" s="22"/>
      <c r="EA47" s="22"/>
      <c r="EB47" s="22"/>
      <c r="EC47" s="22"/>
      <c r="ED47" s="22"/>
      <c r="EE47" s="22"/>
      <c r="EF47" s="22"/>
      <c r="EG47" s="22"/>
      <c r="EH47" s="22"/>
      <c r="EI47" s="22"/>
      <c r="EJ47" s="22"/>
      <c r="EK47" s="22"/>
      <c r="EL47" s="22"/>
      <c r="EM47" s="22"/>
      <c r="EN47" s="22"/>
      <c r="EO47" s="22"/>
      <c r="EP47" s="22"/>
      <c r="EQ47" s="22"/>
      <c r="ER47" s="22"/>
      <c r="ES47" s="22"/>
      <c r="ET47" s="22"/>
      <c r="EU47" s="22"/>
      <c r="EV47" s="22"/>
      <c r="EW47" s="22"/>
      <c r="EX47" s="22"/>
      <c r="EY47" s="22"/>
      <c r="EZ47" s="22"/>
      <c r="FA47" s="22"/>
      <c r="FB47" s="22"/>
      <c r="FC47" s="22"/>
      <c r="FD47" s="22"/>
      <c r="FE47" s="22"/>
      <c r="FF47" s="22"/>
      <c r="FG47" s="22"/>
      <c r="FH47" s="22"/>
      <c r="FI47" s="22"/>
      <c r="FJ47" s="22"/>
      <c r="FK47" s="22"/>
      <c r="FL47" s="22"/>
      <c r="FM47" s="22"/>
      <c r="FN47" s="22"/>
      <c r="FO47" s="22"/>
      <c r="FP47" s="22"/>
      <c r="FQ47" s="22"/>
      <c r="FR47" s="22"/>
      <c r="FS47" s="22"/>
      <c r="FT47" s="22"/>
      <c r="FU47" s="22"/>
      <c r="FV47" s="22"/>
      <c r="FW47" s="22"/>
      <c r="FX47" s="22"/>
      <c r="FY47" s="22"/>
      <c r="FZ47" s="22"/>
      <c r="GA47" s="22"/>
      <c r="GB47" s="22"/>
      <c r="GC47" s="22"/>
      <c r="GD47" s="22"/>
      <c r="GE47" s="22"/>
      <c r="GF47" s="22"/>
      <c r="GG47" s="22"/>
      <c r="GH47" s="22"/>
      <c r="GI47" s="22"/>
      <c r="GJ47" s="22"/>
      <c r="GK47" s="22"/>
      <c r="GL47" s="22"/>
      <c r="GM47" s="22"/>
      <c r="GN47" s="22"/>
      <c r="GO47" s="22"/>
      <c r="GP47" s="22"/>
      <c r="GQ47" s="22"/>
      <c r="GR47" s="22"/>
      <c r="GS47" s="22"/>
      <c r="GT47" s="22"/>
      <c r="GU47" s="22"/>
      <c r="GV47" s="22"/>
      <c r="GW47" s="22"/>
      <c r="GX47" s="22"/>
      <c r="GY47" s="22"/>
      <c r="GZ47" s="22"/>
      <c r="HA47" s="22"/>
      <c r="HB47" s="22"/>
      <c r="HC47" s="22"/>
      <c r="HD47" s="22"/>
      <c r="HE47" s="22"/>
      <c r="HF47" s="22"/>
      <c r="HG47" s="22"/>
      <c r="HH47" s="22"/>
      <c r="HI47" s="22"/>
      <c r="HJ47" s="22"/>
      <c r="HK47" s="22"/>
      <c r="HL47" s="22"/>
      <c r="HM47" s="22"/>
      <c r="HN47" s="22"/>
      <c r="HO47" s="22"/>
      <c r="HP47" s="22"/>
      <c r="HQ47" s="22"/>
      <c r="HR47" s="22"/>
      <c r="HS47" s="22"/>
    </row>
    <row r="48" spans="1:227" s="24" customFormat="1" ht="15" customHeight="1">
      <c r="A48" s="370" t="s">
        <v>15</v>
      </c>
      <c r="B48" s="431" t="s">
        <v>1024</v>
      </c>
      <c r="C48" s="432" t="s">
        <v>721</v>
      </c>
      <c r="D48" s="323">
        <v>1</v>
      </c>
      <c r="E48" s="142" t="s">
        <v>873</v>
      </c>
      <c r="F48" s="145" t="s">
        <v>1025</v>
      </c>
      <c r="G48" s="427" t="s">
        <v>565</v>
      </c>
      <c r="H48" s="427"/>
      <c r="I48" s="411"/>
      <c r="J48" s="146" t="s">
        <v>1009</v>
      </c>
      <c r="K48" s="414">
        <f t="shared" ref="K48" si="15">IF(SUM(AI48:AI57)&gt;0,(BD48-SUM(AI48:AI57))/22,IFERROR(IF(AND(BD48&gt;=22*D48,BD48&lt;=26*D48),1*D48,IF(BD48/BE48&gt;1,1*D48+(BF48/22))+IF(BD48/BE48=1,1*D48)+IF(BD48/BE48&lt;1,IF(AND(BE48&gt;=22*D48,BE48&lt;=26*D48),BD48/22,BD48/BE48))),0))-(SUM(AG48:AG57)/22)</f>
        <v>1</v>
      </c>
      <c r="L48" s="34"/>
      <c r="M48" s="34"/>
      <c r="N48" s="34">
        <v>1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25"/>
      <c r="AG48" s="26"/>
      <c r="AH48" s="25"/>
      <c r="AI48" s="26"/>
      <c r="AJ48" s="26"/>
      <c r="AK48" s="408">
        <f t="shared" ref="AK48" si="16">SUM(L48:AE57,AG48:AG57,AI48:AI57,AJ48:AJ57)</f>
        <v>7</v>
      </c>
      <c r="AL48" s="26"/>
      <c r="AM48" s="26"/>
      <c r="AN48" s="115"/>
      <c r="AO48" s="115"/>
      <c r="AP48" s="115"/>
      <c r="AQ48" s="115"/>
      <c r="AR48" s="26"/>
      <c r="AS48" s="27"/>
      <c r="AT48" s="28"/>
      <c r="AU48" s="28"/>
      <c r="AV48" s="27"/>
      <c r="AW48" s="28"/>
      <c r="AX48" s="28"/>
      <c r="AY48" s="28"/>
      <c r="AZ48" s="28"/>
      <c r="BA48" s="28"/>
      <c r="BB48" s="427"/>
      <c r="BC48" s="348">
        <f>IFERROR(VLOOKUP(BB48,Segéd2!$L$2:$M$7,2,FALSE),0)</f>
        <v>0</v>
      </c>
      <c r="BD48" s="345">
        <f t="shared" ref="BD48" si="17">SUM(AK48,AL48:BA57,BC48)</f>
        <v>22</v>
      </c>
      <c r="BE48" s="351">
        <v>26</v>
      </c>
      <c r="BF48" s="362">
        <f t="shared" ref="BF48" si="18">IF(AND(BD48&gt;26,BE48&gt;=22),(BD48-26)-IF(((AK48+SUM(AS48:BA57)+BC48)-26)&gt;0,(AK48+SUM(AS48:BA57)+BC48)-26,0)+IF(AK48+BC48-26&gt;0,AK48+BC48-26,0),IF(BD48&gt;BE48,(BD48-BE48)-IF(((AK48+SUM(AS48:BA57)+BC48)-BE48)&gt;0,(AK48+SUM(AS48:BA57)+BC48)-BE48,0)+IF(AK48+BC48-BE48&gt;0,AK48+BC48-BE48,0),0))</f>
        <v>0</v>
      </c>
      <c r="BG48" s="362">
        <f t="shared" ref="BG48" si="19">SUM(AG48:AG57)</f>
        <v>0</v>
      </c>
      <c r="BH48" s="356"/>
      <c r="BI48" s="111"/>
      <c r="BJ48" s="359"/>
      <c r="BK48" s="22"/>
      <c r="BL48" s="22"/>
      <c r="BM48" s="22"/>
      <c r="BN48" s="22"/>
      <c r="BO48" s="23"/>
      <c r="BP48" s="22"/>
      <c r="BQ48" s="22"/>
      <c r="BR48" s="22"/>
      <c r="BS48" s="22"/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2"/>
      <c r="DJ48" s="22"/>
      <c r="DK48" s="22"/>
      <c r="DL48" s="22"/>
      <c r="DM48" s="22"/>
      <c r="DN48" s="22"/>
      <c r="DO48" s="22"/>
      <c r="DP48" s="22"/>
      <c r="DQ48" s="22"/>
      <c r="DR48" s="22"/>
      <c r="DS48" s="22"/>
      <c r="DT48" s="22"/>
      <c r="DU48" s="22"/>
      <c r="DV48" s="22"/>
      <c r="DW48" s="22"/>
      <c r="DX48" s="22"/>
      <c r="DY48" s="22"/>
      <c r="DZ48" s="22"/>
      <c r="EA48" s="22"/>
      <c r="EB48" s="22"/>
      <c r="EC48" s="22"/>
      <c r="ED48" s="22"/>
      <c r="EE48" s="22"/>
      <c r="EF48" s="22"/>
      <c r="EG48" s="22"/>
      <c r="EH48" s="22"/>
      <c r="EI48" s="22"/>
      <c r="EJ48" s="22"/>
      <c r="EK48" s="22"/>
      <c r="EL48" s="22"/>
      <c r="EM48" s="22"/>
      <c r="EN48" s="22"/>
      <c r="EO48" s="22"/>
      <c r="EP48" s="22"/>
      <c r="EQ48" s="22"/>
      <c r="ER48" s="22"/>
      <c r="ES48" s="22"/>
      <c r="ET48" s="22"/>
      <c r="EU48" s="22"/>
      <c r="EV48" s="22"/>
      <c r="EW48" s="22"/>
      <c r="EX48" s="22"/>
      <c r="EY48" s="22"/>
      <c r="EZ48" s="22"/>
      <c r="FA48" s="22"/>
      <c r="FB48" s="22"/>
      <c r="FC48" s="22"/>
      <c r="FD48" s="22"/>
      <c r="FE48" s="22"/>
      <c r="FF48" s="22"/>
      <c r="FG48" s="22"/>
      <c r="FH48" s="22"/>
      <c r="FI48" s="22"/>
      <c r="FJ48" s="22"/>
      <c r="FK48" s="22"/>
      <c r="FL48" s="22"/>
      <c r="FM48" s="22"/>
      <c r="FN48" s="22"/>
      <c r="FO48" s="22"/>
      <c r="FP48" s="22"/>
      <c r="FQ48" s="22"/>
      <c r="FR48" s="22"/>
      <c r="FS48" s="22"/>
      <c r="FT48" s="22"/>
      <c r="FU48" s="22"/>
      <c r="FV48" s="22"/>
      <c r="FW48" s="22"/>
      <c r="FX48" s="22"/>
      <c r="FY48" s="22"/>
      <c r="FZ48" s="22"/>
      <c r="GA48" s="22"/>
      <c r="GB48" s="22"/>
      <c r="GC48" s="22"/>
      <c r="GD48" s="22"/>
      <c r="GE48" s="22"/>
      <c r="GF48" s="22"/>
      <c r="GG48" s="22"/>
      <c r="GH48" s="22"/>
      <c r="GI48" s="22"/>
      <c r="GJ48" s="22"/>
      <c r="GK48" s="22"/>
      <c r="GL48" s="22"/>
      <c r="GM48" s="22"/>
      <c r="GN48" s="22"/>
      <c r="GO48" s="22"/>
      <c r="GP48" s="22"/>
      <c r="GQ48" s="22"/>
      <c r="GR48" s="22"/>
      <c r="GS48" s="22"/>
      <c r="GT48" s="22"/>
      <c r="GU48" s="22"/>
      <c r="GV48" s="22"/>
      <c r="GW48" s="22"/>
      <c r="GX48" s="22"/>
      <c r="GY48" s="22"/>
      <c r="GZ48" s="22"/>
      <c r="HA48" s="22"/>
      <c r="HB48" s="22"/>
      <c r="HC48" s="22"/>
      <c r="HD48" s="22"/>
      <c r="HE48" s="22"/>
      <c r="HF48" s="22"/>
      <c r="HG48" s="22"/>
      <c r="HH48" s="22"/>
      <c r="HI48" s="22"/>
      <c r="HJ48" s="22"/>
      <c r="HK48" s="22"/>
      <c r="HL48" s="22"/>
      <c r="HM48" s="22"/>
      <c r="HN48" s="22"/>
      <c r="HO48" s="22"/>
      <c r="HP48" s="22"/>
      <c r="HQ48" s="22"/>
      <c r="HR48" s="22"/>
      <c r="HS48" s="22"/>
    </row>
    <row r="49" spans="1:227" s="24" customFormat="1" ht="15" customHeight="1">
      <c r="A49" s="371"/>
      <c r="B49" s="371"/>
      <c r="C49" s="433"/>
      <c r="D49" s="324"/>
      <c r="E49" s="143"/>
      <c r="F49" s="307"/>
      <c r="G49" s="428"/>
      <c r="H49" s="428"/>
      <c r="I49" s="412"/>
      <c r="J49" s="147" t="s">
        <v>1026</v>
      </c>
      <c r="K49" s="415"/>
      <c r="L49" s="28">
        <v>2</v>
      </c>
      <c r="M49" s="34"/>
      <c r="N49" s="34">
        <v>2</v>
      </c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2"/>
      <c r="AG49" s="28"/>
      <c r="AH49" s="32"/>
      <c r="AI49" s="28"/>
      <c r="AJ49" s="28"/>
      <c r="AK49" s="409"/>
      <c r="AL49" s="28"/>
      <c r="AM49" s="28"/>
      <c r="AN49" s="116"/>
      <c r="AO49" s="116"/>
      <c r="AP49" s="116"/>
      <c r="AQ49" s="116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428"/>
      <c r="BC49" s="349"/>
      <c r="BD49" s="346"/>
      <c r="BE49" s="354"/>
      <c r="BF49" s="363"/>
      <c r="BG49" s="363"/>
      <c r="BH49" s="357"/>
      <c r="BI49" s="112"/>
      <c r="BJ49" s="360"/>
      <c r="BK49" s="22"/>
      <c r="BL49" s="22"/>
      <c r="BM49" s="22"/>
      <c r="BN49" s="22"/>
      <c r="BO49" s="23"/>
      <c r="BP49" s="22"/>
      <c r="BQ49" s="22"/>
      <c r="BR49" s="22"/>
      <c r="BS49" s="22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  <c r="CJ49" s="22"/>
      <c r="CK49" s="22"/>
      <c r="CL49" s="22"/>
      <c r="CM49" s="22"/>
      <c r="CN49" s="22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2"/>
      <c r="DE49" s="22"/>
      <c r="DF49" s="22"/>
      <c r="DG49" s="22"/>
      <c r="DH49" s="22"/>
      <c r="DI49" s="22"/>
      <c r="DJ49" s="22"/>
      <c r="DK49" s="22"/>
      <c r="DL49" s="22"/>
      <c r="DM49" s="22"/>
      <c r="DN49" s="22"/>
      <c r="DO49" s="22"/>
      <c r="DP49" s="22"/>
      <c r="DQ49" s="22"/>
      <c r="DR49" s="22"/>
      <c r="DS49" s="22"/>
      <c r="DT49" s="22"/>
      <c r="DU49" s="22"/>
      <c r="DV49" s="22"/>
      <c r="DW49" s="22"/>
      <c r="DX49" s="22"/>
      <c r="DY49" s="22"/>
      <c r="DZ49" s="22"/>
      <c r="EA49" s="22"/>
      <c r="EB49" s="22"/>
      <c r="EC49" s="22"/>
      <c r="ED49" s="22"/>
      <c r="EE49" s="22"/>
      <c r="EF49" s="22"/>
      <c r="EG49" s="22"/>
      <c r="EH49" s="22"/>
      <c r="EI49" s="22"/>
      <c r="EJ49" s="22"/>
      <c r="EK49" s="22"/>
      <c r="EL49" s="22"/>
      <c r="EM49" s="22"/>
      <c r="EN49" s="22"/>
      <c r="EO49" s="22"/>
      <c r="EP49" s="22"/>
      <c r="EQ49" s="22"/>
      <c r="ER49" s="22"/>
      <c r="ES49" s="22"/>
      <c r="ET49" s="22"/>
      <c r="EU49" s="22"/>
      <c r="EV49" s="22"/>
      <c r="EW49" s="22"/>
      <c r="EX49" s="22"/>
      <c r="EY49" s="22"/>
      <c r="EZ49" s="22"/>
      <c r="FA49" s="22"/>
      <c r="FB49" s="22"/>
      <c r="FC49" s="22"/>
      <c r="FD49" s="22"/>
      <c r="FE49" s="22"/>
      <c r="FF49" s="22"/>
      <c r="FG49" s="22"/>
      <c r="FH49" s="22"/>
      <c r="FI49" s="22"/>
      <c r="FJ49" s="22"/>
      <c r="FK49" s="22"/>
      <c r="FL49" s="22"/>
      <c r="FM49" s="22"/>
      <c r="FN49" s="22"/>
      <c r="FO49" s="22"/>
      <c r="FP49" s="22"/>
      <c r="FQ49" s="22"/>
      <c r="FR49" s="22"/>
      <c r="FS49" s="22"/>
      <c r="FT49" s="22"/>
      <c r="FU49" s="22"/>
      <c r="FV49" s="22"/>
      <c r="FW49" s="22"/>
      <c r="FX49" s="22"/>
      <c r="FY49" s="22"/>
      <c r="FZ49" s="22"/>
      <c r="GA49" s="22"/>
      <c r="GB49" s="22"/>
      <c r="GC49" s="22"/>
      <c r="GD49" s="22"/>
      <c r="GE49" s="22"/>
      <c r="GF49" s="22"/>
      <c r="GG49" s="22"/>
      <c r="GH49" s="22"/>
      <c r="GI49" s="22"/>
      <c r="GJ49" s="22"/>
      <c r="GK49" s="22"/>
      <c r="GL49" s="22"/>
      <c r="GM49" s="22"/>
      <c r="GN49" s="22"/>
      <c r="GO49" s="22"/>
      <c r="GP49" s="22"/>
      <c r="GQ49" s="22"/>
      <c r="GR49" s="22"/>
      <c r="GS49" s="22"/>
      <c r="GT49" s="22"/>
      <c r="GU49" s="22"/>
      <c r="GV49" s="22"/>
      <c r="GW49" s="22"/>
      <c r="GX49" s="22"/>
      <c r="GY49" s="22"/>
      <c r="GZ49" s="22"/>
      <c r="HA49" s="22"/>
      <c r="HB49" s="22"/>
      <c r="HC49" s="22"/>
      <c r="HD49" s="22"/>
      <c r="HE49" s="22"/>
      <c r="HF49" s="22"/>
      <c r="HG49" s="22"/>
      <c r="HH49" s="22"/>
      <c r="HI49" s="22"/>
      <c r="HJ49" s="22"/>
      <c r="HK49" s="22"/>
      <c r="HL49" s="22"/>
      <c r="HM49" s="22"/>
      <c r="HN49" s="22"/>
      <c r="HO49" s="22"/>
      <c r="HP49" s="22"/>
      <c r="HQ49" s="22"/>
      <c r="HR49" s="22"/>
      <c r="HS49" s="22"/>
    </row>
    <row r="50" spans="1:227" s="24" customFormat="1" ht="15" customHeight="1">
      <c r="A50" s="371"/>
      <c r="B50" s="371"/>
      <c r="C50" s="433"/>
      <c r="D50" s="324"/>
      <c r="E50" s="143"/>
      <c r="F50" s="307"/>
      <c r="G50" s="428"/>
      <c r="H50" s="428"/>
      <c r="I50" s="412"/>
      <c r="J50" s="147" t="s">
        <v>1027</v>
      </c>
      <c r="K50" s="415"/>
      <c r="L50" s="28">
        <v>1</v>
      </c>
      <c r="M50" s="34"/>
      <c r="N50" s="34">
        <v>1</v>
      </c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2"/>
      <c r="AG50" s="28"/>
      <c r="AH50" s="32"/>
      <c r="AI50" s="28"/>
      <c r="AJ50" s="28"/>
      <c r="AK50" s="409"/>
      <c r="AL50" s="28"/>
      <c r="AM50" s="28"/>
      <c r="AN50" s="116"/>
      <c r="AO50" s="116"/>
      <c r="AP50" s="116"/>
      <c r="AQ50" s="116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428"/>
      <c r="BC50" s="349"/>
      <c r="BD50" s="346"/>
      <c r="BE50" s="354"/>
      <c r="BF50" s="363"/>
      <c r="BG50" s="363"/>
      <c r="BH50" s="357"/>
      <c r="BI50" s="112"/>
      <c r="BJ50" s="360"/>
      <c r="BK50" s="22"/>
      <c r="BL50" s="22"/>
      <c r="BM50" s="22"/>
      <c r="BN50" s="22"/>
      <c r="BO50" s="23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  <c r="CJ50" s="22"/>
      <c r="CK50" s="22"/>
      <c r="CL50" s="22"/>
      <c r="CM50" s="22"/>
      <c r="CN50" s="22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2"/>
      <c r="DE50" s="22"/>
      <c r="DF50" s="22"/>
      <c r="DG50" s="22"/>
      <c r="DH50" s="22"/>
      <c r="DI50" s="22"/>
      <c r="DJ50" s="22"/>
      <c r="DK50" s="22"/>
      <c r="DL50" s="22"/>
      <c r="DM50" s="22"/>
      <c r="DN50" s="22"/>
      <c r="DO50" s="22"/>
      <c r="DP50" s="22"/>
      <c r="DQ50" s="22"/>
      <c r="DR50" s="22"/>
      <c r="DS50" s="22"/>
      <c r="DT50" s="22"/>
      <c r="DU50" s="22"/>
      <c r="DV50" s="22"/>
      <c r="DW50" s="22"/>
      <c r="DX50" s="22"/>
      <c r="DY50" s="22"/>
      <c r="DZ50" s="22"/>
      <c r="EA50" s="22"/>
      <c r="EB50" s="22"/>
      <c r="EC50" s="22"/>
      <c r="ED50" s="22"/>
      <c r="EE50" s="22"/>
      <c r="EF50" s="22"/>
      <c r="EG50" s="22"/>
      <c r="EH50" s="22"/>
      <c r="EI50" s="22"/>
      <c r="EJ50" s="22"/>
      <c r="EK50" s="22"/>
      <c r="EL50" s="22"/>
      <c r="EM50" s="22"/>
      <c r="EN50" s="22"/>
      <c r="EO50" s="22"/>
      <c r="EP50" s="22"/>
      <c r="EQ50" s="22"/>
      <c r="ER50" s="22"/>
      <c r="ES50" s="22"/>
      <c r="ET50" s="22"/>
      <c r="EU50" s="22"/>
      <c r="EV50" s="22"/>
      <c r="EW50" s="22"/>
      <c r="EX50" s="22"/>
      <c r="EY50" s="22"/>
      <c r="EZ50" s="22"/>
      <c r="FA50" s="22"/>
      <c r="FB50" s="22"/>
      <c r="FC50" s="22"/>
      <c r="FD50" s="22"/>
      <c r="FE50" s="22"/>
      <c r="FF50" s="22"/>
      <c r="FG50" s="22"/>
      <c r="FH50" s="22"/>
      <c r="FI50" s="22"/>
      <c r="FJ50" s="22"/>
      <c r="FK50" s="22"/>
      <c r="FL50" s="22"/>
      <c r="FM50" s="22"/>
      <c r="FN50" s="22"/>
      <c r="FO50" s="22"/>
      <c r="FP50" s="22"/>
      <c r="FQ50" s="22"/>
      <c r="FR50" s="22"/>
      <c r="FS50" s="22"/>
      <c r="FT50" s="22"/>
      <c r="FU50" s="22"/>
      <c r="FV50" s="22"/>
      <c r="FW50" s="22"/>
      <c r="FX50" s="22"/>
      <c r="FY50" s="22"/>
      <c r="FZ50" s="22"/>
      <c r="GA50" s="22"/>
      <c r="GB50" s="22"/>
      <c r="GC50" s="22"/>
      <c r="GD50" s="22"/>
      <c r="GE50" s="22"/>
      <c r="GF50" s="22"/>
      <c r="GG50" s="22"/>
      <c r="GH50" s="22"/>
      <c r="GI50" s="22"/>
      <c r="GJ50" s="22"/>
      <c r="GK50" s="22"/>
      <c r="GL50" s="22"/>
      <c r="GM50" s="22"/>
      <c r="GN50" s="22"/>
      <c r="GO50" s="22"/>
      <c r="GP50" s="22"/>
      <c r="GQ50" s="22"/>
      <c r="GR50" s="22"/>
      <c r="GS50" s="22"/>
      <c r="GT50" s="22"/>
      <c r="GU50" s="22"/>
      <c r="GV50" s="22"/>
      <c r="GW50" s="22"/>
      <c r="GX50" s="22"/>
      <c r="GY50" s="22"/>
      <c r="GZ50" s="22"/>
      <c r="HA50" s="22"/>
      <c r="HB50" s="22"/>
      <c r="HC50" s="22"/>
      <c r="HD50" s="22"/>
      <c r="HE50" s="22"/>
      <c r="HF50" s="22"/>
      <c r="HG50" s="22"/>
      <c r="HH50" s="22"/>
      <c r="HI50" s="22"/>
      <c r="HJ50" s="22"/>
      <c r="HK50" s="22"/>
      <c r="HL50" s="22"/>
      <c r="HM50" s="22"/>
      <c r="HN50" s="22"/>
      <c r="HO50" s="22"/>
      <c r="HP50" s="22"/>
      <c r="HQ50" s="22"/>
      <c r="HR50" s="22"/>
      <c r="HS50" s="22"/>
    </row>
    <row r="51" spans="1:227" s="24" customFormat="1" ht="15" customHeight="1">
      <c r="A51" s="371"/>
      <c r="B51" s="371"/>
      <c r="C51" s="433"/>
      <c r="D51" s="324"/>
      <c r="E51" s="143"/>
      <c r="F51" s="307"/>
      <c r="G51" s="428"/>
      <c r="H51" s="428"/>
      <c r="I51" s="412"/>
      <c r="J51" s="147" t="s">
        <v>1064</v>
      </c>
      <c r="K51" s="415"/>
      <c r="L51" s="28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2"/>
      <c r="AG51" s="28"/>
      <c r="AH51" s="32"/>
      <c r="AI51" s="28"/>
      <c r="AJ51" s="28"/>
      <c r="AK51" s="409"/>
      <c r="AL51" s="28">
        <v>15</v>
      </c>
      <c r="AM51" s="28"/>
      <c r="AN51" s="116"/>
      <c r="AO51" s="116"/>
      <c r="AP51" s="116"/>
      <c r="AQ51" s="116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428"/>
      <c r="BC51" s="349"/>
      <c r="BD51" s="346"/>
      <c r="BE51" s="354"/>
      <c r="BF51" s="363"/>
      <c r="BG51" s="363"/>
      <c r="BH51" s="357"/>
      <c r="BI51" s="112"/>
      <c r="BJ51" s="360"/>
      <c r="BK51" s="22"/>
      <c r="BL51" s="22"/>
      <c r="BM51" s="22"/>
      <c r="BN51" s="22"/>
      <c r="BO51" s="23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  <c r="CJ51" s="22"/>
      <c r="CK51" s="22"/>
      <c r="CL51" s="22"/>
      <c r="CM51" s="22"/>
      <c r="CN51" s="22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2"/>
      <c r="DE51" s="22"/>
      <c r="DF51" s="22"/>
      <c r="DG51" s="22"/>
      <c r="DH51" s="22"/>
      <c r="DI51" s="22"/>
      <c r="DJ51" s="22"/>
      <c r="DK51" s="22"/>
      <c r="DL51" s="22"/>
      <c r="DM51" s="22"/>
      <c r="DN51" s="22"/>
      <c r="DO51" s="22"/>
      <c r="DP51" s="22"/>
      <c r="DQ51" s="22"/>
      <c r="DR51" s="22"/>
      <c r="DS51" s="22"/>
      <c r="DT51" s="22"/>
      <c r="DU51" s="22"/>
      <c r="DV51" s="22"/>
      <c r="DW51" s="22"/>
      <c r="DX51" s="22"/>
      <c r="DY51" s="22"/>
      <c r="DZ51" s="22"/>
      <c r="EA51" s="22"/>
      <c r="EB51" s="22"/>
      <c r="EC51" s="22"/>
      <c r="ED51" s="22"/>
      <c r="EE51" s="22"/>
      <c r="EF51" s="22"/>
      <c r="EG51" s="22"/>
      <c r="EH51" s="22"/>
      <c r="EI51" s="22"/>
      <c r="EJ51" s="22"/>
      <c r="EK51" s="22"/>
      <c r="EL51" s="22"/>
      <c r="EM51" s="22"/>
      <c r="EN51" s="22"/>
      <c r="EO51" s="22"/>
      <c r="EP51" s="22"/>
      <c r="EQ51" s="22"/>
      <c r="ER51" s="22"/>
      <c r="ES51" s="22"/>
      <c r="ET51" s="22"/>
      <c r="EU51" s="22"/>
      <c r="EV51" s="22"/>
      <c r="EW51" s="22"/>
      <c r="EX51" s="22"/>
      <c r="EY51" s="22"/>
      <c r="EZ51" s="22"/>
      <c r="FA51" s="22"/>
      <c r="FB51" s="22"/>
      <c r="FC51" s="22"/>
      <c r="FD51" s="22"/>
      <c r="FE51" s="22"/>
      <c r="FF51" s="22"/>
      <c r="FG51" s="22"/>
      <c r="FH51" s="22"/>
      <c r="FI51" s="22"/>
      <c r="FJ51" s="22"/>
      <c r="FK51" s="22"/>
      <c r="FL51" s="22"/>
      <c r="FM51" s="22"/>
      <c r="FN51" s="22"/>
      <c r="FO51" s="22"/>
      <c r="FP51" s="22"/>
      <c r="FQ51" s="22"/>
      <c r="FR51" s="22"/>
      <c r="FS51" s="22"/>
      <c r="FT51" s="22"/>
      <c r="FU51" s="22"/>
      <c r="FV51" s="22"/>
      <c r="FW51" s="22"/>
      <c r="FX51" s="22"/>
      <c r="FY51" s="22"/>
      <c r="FZ51" s="22"/>
      <c r="GA51" s="22"/>
      <c r="GB51" s="22"/>
      <c r="GC51" s="22"/>
      <c r="GD51" s="22"/>
      <c r="GE51" s="22"/>
      <c r="GF51" s="22"/>
      <c r="GG51" s="22"/>
      <c r="GH51" s="22"/>
      <c r="GI51" s="22"/>
      <c r="GJ51" s="22"/>
      <c r="GK51" s="22"/>
      <c r="GL51" s="22"/>
      <c r="GM51" s="22"/>
      <c r="GN51" s="22"/>
      <c r="GO51" s="22"/>
      <c r="GP51" s="22"/>
      <c r="GQ51" s="22"/>
      <c r="GR51" s="22"/>
      <c r="GS51" s="22"/>
      <c r="GT51" s="22"/>
      <c r="GU51" s="22"/>
      <c r="GV51" s="22"/>
      <c r="GW51" s="22"/>
      <c r="GX51" s="22"/>
      <c r="GY51" s="22"/>
      <c r="GZ51" s="22"/>
      <c r="HA51" s="22"/>
      <c r="HB51" s="22"/>
      <c r="HC51" s="22"/>
      <c r="HD51" s="22"/>
      <c r="HE51" s="22"/>
      <c r="HF51" s="22"/>
      <c r="HG51" s="22"/>
      <c r="HH51" s="22"/>
      <c r="HI51" s="22"/>
      <c r="HJ51" s="22"/>
      <c r="HK51" s="22"/>
      <c r="HL51" s="22"/>
      <c r="HM51" s="22"/>
      <c r="HN51" s="22"/>
      <c r="HO51" s="22"/>
      <c r="HP51" s="22"/>
      <c r="HQ51" s="22"/>
      <c r="HR51" s="22"/>
      <c r="HS51" s="22"/>
    </row>
    <row r="52" spans="1:227" s="24" customFormat="1" ht="15" customHeight="1">
      <c r="A52" s="371"/>
      <c r="B52" s="371"/>
      <c r="C52" s="433"/>
      <c r="D52" s="324"/>
      <c r="E52" s="143"/>
      <c r="F52" s="307"/>
      <c r="G52" s="428"/>
      <c r="H52" s="428"/>
      <c r="I52" s="412"/>
      <c r="K52" s="415"/>
      <c r="L52" s="28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2"/>
      <c r="AG52" s="28"/>
      <c r="AH52" s="32"/>
      <c r="AI52" s="28"/>
      <c r="AJ52" s="28"/>
      <c r="AK52" s="409"/>
      <c r="AL52" s="28"/>
      <c r="AM52" s="28"/>
      <c r="AN52" s="116"/>
      <c r="AO52" s="116"/>
      <c r="AP52" s="116"/>
      <c r="AQ52" s="116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428"/>
      <c r="BC52" s="349"/>
      <c r="BD52" s="346"/>
      <c r="BE52" s="354"/>
      <c r="BF52" s="363"/>
      <c r="BG52" s="363"/>
      <c r="BH52" s="357"/>
      <c r="BI52" s="112"/>
      <c r="BJ52" s="360"/>
      <c r="BK52" s="22"/>
      <c r="BL52" s="22"/>
      <c r="BM52" s="22"/>
      <c r="BN52" s="22"/>
      <c r="BO52" s="23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  <c r="CJ52" s="22"/>
      <c r="CK52" s="22"/>
      <c r="CL52" s="22"/>
      <c r="CM52" s="22"/>
      <c r="CN52" s="22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2"/>
      <c r="DE52" s="22"/>
      <c r="DF52" s="22"/>
      <c r="DG52" s="22"/>
      <c r="DH52" s="22"/>
      <c r="DI52" s="22"/>
      <c r="DJ52" s="22"/>
      <c r="DK52" s="22"/>
      <c r="DL52" s="22"/>
      <c r="DM52" s="22"/>
      <c r="DN52" s="22"/>
      <c r="DO52" s="22"/>
      <c r="DP52" s="22"/>
      <c r="DQ52" s="22"/>
      <c r="DR52" s="22"/>
      <c r="DS52" s="22"/>
      <c r="DT52" s="22"/>
      <c r="DU52" s="22"/>
      <c r="DV52" s="22"/>
      <c r="DW52" s="22"/>
      <c r="DX52" s="22"/>
      <c r="DY52" s="22"/>
      <c r="DZ52" s="22"/>
      <c r="EA52" s="22"/>
      <c r="EB52" s="22"/>
      <c r="EC52" s="22"/>
      <c r="ED52" s="22"/>
      <c r="EE52" s="22"/>
      <c r="EF52" s="22"/>
      <c r="EG52" s="22"/>
      <c r="EH52" s="22"/>
      <c r="EI52" s="22"/>
      <c r="EJ52" s="22"/>
      <c r="EK52" s="22"/>
      <c r="EL52" s="22"/>
      <c r="EM52" s="22"/>
      <c r="EN52" s="22"/>
      <c r="EO52" s="22"/>
      <c r="EP52" s="22"/>
      <c r="EQ52" s="22"/>
      <c r="ER52" s="22"/>
      <c r="ES52" s="22"/>
      <c r="ET52" s="22"/>
      <c r="EU52" s="22"/>
      <c r="EV52" s="22"/>
      <c r="EW52" s="22"/>
      <c r="EX52" s="22"/>
      <c r="EY52" s="22"/>
      <c r="EZ52" s="22"/>
      <c r="FA52" s="22"/>
      <c r="FB52" s="22"/>
      <c r="FC52" s="22"/>
      <c r="FD52" s="22"/>
      <c r="FE52" s="22"/>
      <c r="FF52" s="22"/>
      <c r="FG52" s="22"/>
      <c r="FH52" s="22"/>
      <c r="FI52" s="22"/>
      <c r="FJ52" s="22"/>
      <c r="FK52" s="22"/>
      <c r="FL52" s="22"/>
      <c r="FM52" s="22"/>
      <c r="FN52" s="22"/>
      <c r="FO52" s="22"/>
      <c r="FP52" s="22"/>
      <c r="FQ52" s="22"/>
      <c r="FR52" s="22"/>
      <c r="FS52" s="22"/>
      <c r="FT52" s="22"/>
      <c r="FU52" s="22"/>
      <c r="FV52" s="22"/>
      <c r="FW52" s="22"/>
      <c r="FX52" s="22"/>
      <c r="FY52" s="22"/>
      <c r="FZ52" s="22"/>
      <c r="GA52" s="22"/>
      <c r="GB52" s="22"/>
      <c r="GC52" s="22"/>
      <c r="GD52" s="22"/>
      <c r="GE52" s="22"/>
      <c r="GF52" s="22"/>
      <c r="GG52" s="22"/>
      <c r="GH52" s="22"/>
      <c r="GI52" s="22"/>
      <c r="GJ52" s="22"/>
      <c r="GK52" s="22"/>
      <c r="GL52" s="22"/>
      <c r="GM52" s="22"/>
      <c r="GN52" s="22"/>
      <c r="GO52" s="22"/>
      <c r="GP52" s="22"/>
      <c r="GQ52" s="22"/>
      <c r="GR52" s="22"/>
      <c r="GS52" s="22"/>
      <c r="GT52" s="22"/>
      <c r="GU52" s="22"/>
      <c r="GV52" s="22"/>
      <c r="GW52" s="22"/>
      <c r="GX52" s="22"/>
      <c r="GY52" s="22"/>
      <c r="GZ52" s="22"/>
      <c r="HA52" s="22"/>
      <c r="HB52" s="22"/>
      <c r="HC52" s="22"/>
      <c r="HD52" s="22"/>
      <c r="HE52" s="22"/>
      <c r="HF52" s="22"/>
      <c r="HG52" s="22"/>
      <c r="HH52" s="22"/>
      <c r="HI52" s="22"/>
      <c r="HJ52" s="22"/>
      <c r="HK52" s="22"/>
      <c r="HL52" s="22"/>
      <c r="HM52" s="22"/>
      <c r="HN52" s="22"/>
      <c r="HO52" s="22"/>
      <c r="HP52" s="22"/>
      <c r="HQ52" s="22"/>
      <c r="HR52" s="22"/>
      <c r="HS52" s="22"/>
    </row>
    <row r="53" spans="1:227" s="24" customFormat="1" ht="15" customHeight="1">
      <c r="A53" s="371"/>
      <c r="B53" s="371"/>
      <c r="C53" s="433"/>
      <c r="D53" s="324"/>
      <c r="E53" s="143"/>
      <c r="F53" s="307"/>
      <c r="G53" s="428"/>
      <c r="H53" s="428"/>
      <c r="I53" s="412"/>
      <c r="J53" s="148"/>
      <c r="K53" s="415"/>
      <c r="L53" s="28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3"/>
      <c r="AG53" s="34"/>
      <c r="AH53" s="33"/>
      <c r="AI53" s="34"/>
      <c r="AJ53" s="34"/>
      <c r="AK53" s="409"/>
      <c r="AL53" s="28"/>
      <c r="AM53" s="28"/>
      <c r="AN53" s="116"/>
      <c r="AO53" s="116"/>
      <c r="AP53" s="116"/>
      <c r="AQ53" s="116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428"/>
      <c r="BC53" s="349"/>
      <c r="BD53" s="346"/>
      <c r="BE53" s="354"/>
      <c r="BF53" s="363"/>
      <c r="BG53" s="363"/>
      <c r="BH53" s="357"/>
      <c r="BI53" s="112"/>
      <c r="BJ53" s="360"/>
      <c r="BK53" s="22"/>
      <c r="BL53" s="22"/>
      <c r="BM53" s="22"/>
      <c r="BN53" s="22"/>
      <c r="BO53" s="23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22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2"/>
      <c r="DE53" s="22"/>
      <c r="DF53" s="22"/>
      <c r="DG53" s="22"/>
      <c r="DH53" s="22"/>
      <c r="DI53" s="22"/>
      <c r="DJ53" s="22"/>
      <c r="DK53" s="22"/>
      <c r="DL53" s="22"/>
      <c r="DM53" s="22"/>
      <c r="DN53" s="22"/>
      <c r="DO53" s="22"/>
      <c r="DP53" s="22"/>
      <c r="DQ53" s="22"/>
      <c r="DR53" s="22"/>
      <c r="DS53" s="22"/>
      <c r="DT53" s="22"/>
      <c r="DU53" s="22"/>
      <c r="DV53" s="22"/>
      <c r="DW53" s="22"/>
      <c r="DX53" s="22"/>
      <c r="DY53" s="22"/>
      <c r="DZ53" s="22"/>
      <c r="EA53" s="22"/>
      <c r="EB53" s="22"/>
      <c r="EC53" s="22"/>
      <c r="ED53" s="22"/>
      <c r="EE53" s="22"/>
      <c r="EF53" s="22"/>
      <c r="EG53" s="22"/>
      <c r="EH53" s="22"/>
      <c r="EI53" s="22"/>
      <c r="EJ53" s="22"/>
      <c r="EK53" s="22"/>
      <c r="EL53" s="22"/>
      <c r="EM53" s="22"/>
      <c r="EN53" s="22"/>
      <c r="EO53" s="22"/>
      <c r="EP53" s="22"/>
      <c r="EQ53" s="22"/>
      <c r="ER53" s="22"/>
      <c r="ES53" s="22"/>
      <c r="ET53" s="22"/>
      <c r="EU53" s="22"/>
      <c r="EV53" s="22"/>
      <c r="EW53" s="22"/>
      <c r="EX53" s="22"/>
      <c r="EY53" s="22"/>
      <c r="EZ53" s="22"/>
      <c r="FA53" s="22"/>
      <c r="FB53" s="22"/>
      <c r="FC53" s="22"/>
      <c r="FD53" s="22"/>
      <c r="FE53" s="22"/>
      <c r="FF53" s="22"/>
      <c r="FG53" s="22"/>
      <c r="FH53" s="22"/>
      <c r="FI53" s="22"/>
      <c r="FJ53" s="22"/>
      <c r="FK53" s="22"/>
      <c r="FL53" s="22"/>
      <c r="FM53" s="22"/>
      <c r="FN53" s="22"/>
      <c r="FO53" s="22"/>
      <c r="FP53" s="22"/>
      <c r="FQ53" s="22"/>
      <c r="FR53" s="22"/>
      <c r="FS53" s="22"/>
      <c r="FT53" s="22"/>
      <c r="FU53" s="22"/>
      <c r="FV53" s="22"/>
      <c r="FW53" s="22"/>
      <c r="FX53" s="22"/>
      <c r="FY53" s="22"/>
      <c r="FZ53" s="22"/>
      <c r="GA53" s="22"/>
      <c r="GB53" s="22"/>
      <c r="GC53" s="22"/>
      <c r="GD53" s="22"/>
      <c r="GE53" s="22"/>
      <c r="GF53" s="22"/>
      <c r="GG53" s="22"/>
      <c r="GH53" s="22"/>
      <c r="GI53" s="22"/>
      <c r="GJ53" s="22"/>
      <c r="GK53" s="22"/>
      <c r="GL53" s="22"/>
      <c r="GM53" s="22"/>
      <c r="GN53" s="22"/>
      <c r="GO53" s="22"/>
      <c r="GP53" s="22"/>
      <c r="GQ53" s="22"/>
      <c r="GR53" s="22"/>
      <c r="GS53" s="22"/>
      <c r="GT53" s="22"/>
      <c r="GU53" s="22"/>
      <c r="GV53" s="22"/>
      <c r="GW53" s="22"/>
      <c r="GX53" s="22"/>
      <c r="GY53" s="22"/>
      <c r="GZ53" s="22"/>
      <c r="HA53" s="22"/>
      <c r="HB53" s="22"/>
      <c r="HC53" s="22"/>
      <c r="HD53" s="22"/>
      <c r="HE53" s="22"/>
      <c r="HF53" s="22"/>
      <c r="HG53" s="22"/>
      <c r="HH53" s="22"/>
      <c r="HI53" s="22"/>
      <c r="HJ53" s="22"/>
      <c r="HK53" s="22"/>
      <c r="HL53" s="22"/>
      <c r="HM53" s="22"/>
      <c r="HN53" s="22"/>
      <c r="HO53" s="22"/>
      <c r="HP53" s="22"/>
      <c r="HQ53" s="22"/>
      <c r="HR53" s="22"/>
      <c r="HS53" s="22"/>
    </row>
    <row r="54" spans="1:227" s="24" customFormat="1" ht="15" customHeight="1">
      <c r="A54" s="371"/>
      <c r="B54" s="371"/>
      <c r="C54" s="433"/>
      <c r="D54" s="324"/>
      <c r="E54" s="143"/>
      <c r="F54" s="307"/>
      <c r="G54" s="428"/>
      <c r="H54" s="428"/>
      <c r="I54" s="412"/>
      <c r="J54" s="147"/>
      <c r="K54" s="415"/>
      <c r="L54" s="28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2"/>
      <c r="AG54" s="28"/>
      <c r="AH54" s="32"/>
      <c r="AI54" s="28"/>
      <c r="AJ54" s="28"/>
      <c r="AK54" s="409"/>
      <c r="AL54" s="28"/>
      <c r="AM54" s="28"/>
      <c r="AN54" s="116"/>
      <c r="AO54" s="116"/>
      <c r="AP54" s="116"/>
      <c r="AQ54" s="116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428"/>
      <c r="BC54" s="349"/>
      <c r="BD54" s="346"/>
      <c r="BE54" s="354"/>
      <c r="BF54" s="363"/>
      <c r="BG54" s="363"/>
      <c r="BH54" s="357"/>
      <c r="BI54" s="112"/>
      <c r="BJ54" s="360"/>
      <c r="BK54" s="22"/>
      <c r="BL54" s="22"/>
      <c r="BM54" s="22"/>
      <c r="BN54" s="22"/>
      <c r="BO54" s="23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22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2"/>
      <c r="DE54" s="22"/>
      <c r="DF54" s="22"/>
      <c r="DG54" s="22"/>
      <c r="DH54" s="22"/>
      <c r="DI54" s="22"/>
      <c r="DJ54" s="22"/>
      <c r="DK54" s="22"/>
      <c r="DL54" s="22"/>
      <c r="DM54" s="22"/>
      <c r="DN54" s="22"/>
      <c r="DO54" s="22"/>
      <c r="DP54" s="22"/>
      <c r="DQ54" s="22"/>
      <c r="DR54" s="22"/>
      <c r="DS54" s="22"/>
      <c r="DT54" s="22"/>
      <c r="DU54" s="22"/>
      <c r="DV54" s="22"/>
      <c r="DW54" s="22"/>
      <c r="DX54" s="22"/>
      <c r="DY54" s="22"/>
      <c r="DZ54" s="22"/>
      <c r="EA54" s="22"/>
      <c r="EB54" s="22"/>
      <c r="EC54" s="22"/>
      <c r="ED54" s="22"/>
      <c r="EE54" s="22"/>
      <c r="EF54" s="22"/>
      <c r="EG54" s="22"/>
      <c r="EH54" s="22"/>
      <c r="EI54" s="22"/>
      <c r="EJ54" s="22"/>
      <c r="EK54" s="22"/>
      <c r="EL54" s="22"/>
      <c r="EM54" s="22"/>
      <c r="EN54" s="22"/>
      <c r="EO54" s="22"/>
      <c r="EP54" s="22"/>
      <c r="EQ54" s="22"/>
      <c r="ER54" s="22"/>
      <c r="ES54" s="22"/>
      <c r="ET54" s="22"/>
      <c r="EU54" s="22"/>
      <c r="EV54" s="22"/>
      <c r="EW54" s="22"/>
      <c r="EX54" s="22"/>
      <c r="EY54" s="22"/>
      <c r="EZ54" s="22"/>
      <c r="FA54" s="22"/>
      <c r="FB54" s="22"/>
      <c r="FC54" s="22"/>
      <c r="FD54" s="22"/>
      <c r="FE54" s="22"/>
      <c r="FF54" s="22"/>
      <c r="FG54" s="22"/>
      <c r="FH54" s="22"/>
      <c r="FI54" s="22"/>
      <c r="FJ54" s="22"/>
      <c r="FK54" s="22"/>
      <c r="FL54" s="22"/>
      <c r="FM54" s="22"/>
      <c r="FN54" s="22"/>
      <c r="FO54" s="22"/>
      <c r="FP54" s="22"/>
      <c r="FQ54" s="22"/>
      <c r="FR54" s="22"/>
      <c r="FS54" s="22"/>
      <c r="FT54" s="22"/>
      <c r="FU54" s="22"/>
      <c r="FV54" s="22"/>
      <c r="FW54" s="22"/>
      <c r="FX54" s="22"/>
      <c r="FY54" s="22"/>
      <c r="FZ54" s="22"/>
      <c r="GA54" s="22"/>
      <c r="GB54" s="22"/>
      <c r="GC54" s="22"/>
      <c r="GD54" s="22"/>
      <c r="GE54" s="22"/>
      <c r="GF54" s="22"/>
      <c r="GG54" s="22"/>
      <c r="GH54" s="22"/>
      <c r="GI54" s="22"/>
      <c r="GJ54" s="22"/>
      <c r="GK54" s="22"/>
      <c r="GL54" s="22"/>
      <c r="GM54" s="22"/>
      <c r="GN54" s="22"/>
      <c r="GO54" s="22"/>
      <c r="GP54" s="22"/>
      <c r="GQ54" s="22"/>
      <c r="GR54" s="22"/>
      <c r="GS54" s="22"/>
      <c r="GT54" s="22"/>
      <c r="GU54" s="22"/>
      <c r="GV54" s="22"/>
      <c r="GW54" s="22"/>
      <c r="GX54" s="22"/>
      <c r="GY54" s="22"/>
      <c r="GZ54" s="22"/>
      <c r="HA54" s="22"/>
      <c r="HB54" s="22"/>
      <c r="HC54" s="22"/>
      <c r="HD54" s="22"/>
      <c r="HE54" s="22"/>
      <c r="HF54" s="22"/>
      <c r="HG54" s="22"/>
      <c r="HH54" s="22"/>
      <c r="HI54" s="22"/>
      <c r="HJ54" s="22"/>
      <c r="HK54" s="22"/>
      <c r="HL54" s="22"/>
      <c r="HM54" s="22"/>
      <c r="HN54" s="22"/>
      <c r="HO54" s="22"/>
      <c r="HP54" s="22"/>
      <c r="HQ54" s="22"/>
      <c r="HR54" s="22"/>
      <c r="HS54" s="22"/>
    </row>
    <row r="55" spans="1:227" s="24" customFormat="1" ht="15" customHeight="1">
      <c r="A55" s="371"/>
      <c r="B55" s="371"/>
      <c r="C55" s="433"/>
      <c r="D55" s="324"/>
      <c r="E55" s="143"/>
      <c r="F55" s="307"/>
      <c r="G55" s="428"/>
      <c r="H55" s="428"/>
      <c r="I55" s="412"/>
      <c r="J55" s="147"/>
      <c r="K55" s="415"/>
      <c r="L55" s="28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2"/>
      <c r="AG55" s="28"/>
      <c r="AH55" s="32"/>
      <c r="AI55" s="28"/>
      <c r="AJ55" s="28"/>
      <c r="AK55" s="409"/>
      <c r="AL55" s="28"/>
      <c r="AM55" s="28"/>
      <c r="AN55" s="116"/>
      <c r="AO55" s="116"/>
      <c r="AP55" s="116"/>
      <c r="AQ55" s="116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428"/>
      <c r="BC55" s="349"/>
      <c r="BD55" s="346"/>
      <c r="BE55" s="354"/>
      <c r="BF55" s="363"/>
      <c r="BG55" s="363"/>
      <c r="BH55" s="357"/>
      <c r="BI55" s="112"/>
      <c r="BJ55" s="360"/>
      <c r="BK55" s="22"/>
      <c r="BL55" s="22"/>
      <c r="BM55" s="22"/>
      <c r="BN55" s="22"/>
      <c r="BO55" s="23"/>
      <c r="BP55" s="22"/>
      <c r="BQ55" s="22"/>
      <c r="BR55" s="22"/>
      <c r="BS55" s="22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22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2"/>
      <c r="DE55" s="22"/>
      <c r="DF55" s="22"/>
      <c r="DG55" s="22"/>
      <c r="DH55" s="22"/>
      <c r="DI55" s="22"/>
      <c r="DJ55" s="22"/>
      <c r="DK55" s="22"/>
      <c r="DL55" s="22"/>
      <c r="DM55" s="22"/>
      <c r="DN55" s="22"/>
      <c r="DO55" s="22"/>
      <c r="DP55" s="22"/>
      <c r="DQ55" s="22"/>
      <c r="DR55" s="22"/>
      <c r="DS55" s="22"/>
      <c r="DT55" s="22"/>
      <c r="DU55" s="22"/>
      <c r="DV55" s="22"/>
      <c r="DW55" s="22"/>
      <c r="DX55" s="22"/>
      <c r="DY55" s="22"/>
      <c r="DZ55" s="22"/>
      <c r="EA55" s="22"/>
      <c r="EB55" s="22"/>
      <c r="EC55" s="22"/>
      <c r="ED55" s="22"/>
      <c r="EE55" s="22"/>
      <c r="EF55" s="22"/>
      <c r="EG55" s="22"/>
      <c r="EH55" s="22"/>
      <c r="EI55" s="22"/>
      <c r="EJ55" s="22"/>
      <c r="EK55" s="22"/>
      <c r="EL55" s="22"/>
      <c r="EM55" s="22"/>
      <c r="EN55" s="22"/>
      <c r="EO55" s="22"/>
      <c r="EP55" s="22"/>
      <c r="EQ55" s="22"/>
      <c r="ER55" s="22"/>
      <c r="ES55" s="22"/>
      <c r="ET55" s="22"/>
      <c r="EU55" s="22"/>
      <c r="EV55" s="22"/>
      <c r="EW55" s="22"/>
      <c r="EX55" s="22"/>
      <c r="EY55" s="22"/>
      <c r="EZ55" s="22"/>
      <c r="FA55" s="22"/>
      <c r="FB55" s="22"/>
      <c r="FC55" s="22"/>
      <c r="FD55" s="22"/>
      <c r="FE55" s="22"/>
      <c r="FF55" s="22"/>
      <c r="FG55" s="22"/>
      <c r="FH55" s="22"/>
      <c r="FI55" s="22"/>
      <c r="FJ55" s="22"/>
      <c r="FK55" s="22"/>
      <c r="FL55" s="22"/>
      <c r="FM55" s="22"/>
      <c r="FN55" s="22"/>
      <c r="FO55" s="22"/>
      <c r="FP55" s="22"/>
      <c r="FQ55" s="22"/>
      <c r="FR55" s="22"/>
      <c r="FS55" s="22"/>
      <c r="FT55" s="22"/>
      <c r="FU55" s="22"/>
      <c r="FV55" s="22"/>
      <c r="FW55" s="22"/>
      <c r="FX55" s="22"/>
      <c r="FY55" s="22"/>
      <c r="FZ55" s="22"/>
      <c r="GA55" s="22"/>
      <c r="GB55" s="22"/>
      <c r="GC55" s="22"/>
      <c r="GD55" s="22"/>
      <c r="GE55" s="22"/>
      <c r="GF55" s="22"/>
      <c r="GG55" s="22"/>
      <c r="GH55" s="22"/>
      <c r="GI55" s="22"/>
      <c r="GJ55" s="22"/>
      <c r="GK55" s="22"/>
      <c r="GL55" s="22"/>
      <c r="GM55" s="22"/>
      <c r="GN55" s="22"/>
      <c r="GO55" s="22"/>
      <c r="GP55" s="22"/>
      <c r="GQ55" s="22"/>
      <c r="GR55" s="22"/>
      <c r="GS55" s="22"/>
      <c r="GT55" s="22"/>
      <c r="GU55" s="22"/>
      <c r="GV55" s="22"/>
      <c r="GW55" s="22"/>
      <c r="GX55" s="22"/>
      <c r="GY55" s="22"/>
      <c r="GZ55" s="22"/>
      <c r="HA55" s="22"/>
      <c r="HB55" s="22"/>
      <c r="HC55" s="22"/>
      <c r="HD55" s="22"/>
      <c r="HE55" s="22"/>
      <c r="HF55" s="22"/>
      <c r="HG55" s="22"/>
      <c r="HH55" s="22"/>
      <c r="HI55" s="22"/>
      <c r="HJ55" s="22"/>
      <c r="HK55" s="22"/>
      <c r="HL55" s="22"/>
      <c r="HM55" s="22"/>
      <c r="HN55" s="22"/>
      <c r="HO55" s="22"/>
      <c r="HP55" s="22"/>
      <c r="HQ55" s="22"/>
      <c r="HR55" s="22"/>
      <c r="HS55" s="22"/>
    </row>
    <row r="56" spans="1:227" s="24" customFormat="1" ht="15" customHeight="1">
      <c r="A56" s="371"/>
      <c r="B56" s="371"/>
      <c r="C56" s="433"/>
      <c r="D56" s="324"/>
      <c r="E56" s="143"/>
      <c r="F56" s="307"/>
      <c r="G56" s="428"/>
      <c r="H56" s="428"/>
      <c r="I56" s="412"/>
      <c r="J56" s="147"/>
      <c r="K56" s="415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32"/>
      <c r="AG56" s="28"/>
      <c r="AH56" s="32"/>
      <c r="AI56" s="28"/>
      <c r="AJ56" s="28"/>
      <c r="AK56" s="409"/>
      <c r="AL56" s="28"/>
      <c r="AM56" s="28"/>
      <c r="AN56" s="116"/>
      <c r="AO56" s="116"/>
      <c r="AP56" s="116"/>
      <c r="AQ56" s="116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428"/>
      <c r="BC56" s="349"/>
      <c r="BD56" s="346"/>
      <c r="BE56" s="354"/>
      <c r="BF56" s="363"/>
      <c r="BG56" s="363"/>
      <c r="BH56" s="357"/>
      <c r="BI56" s="112"/>
      <c r="BJ56" s="360"/>
      <c r="BK56" s="22"/>
      <c r="BL56" s="22"/>
      <c r="BM56" s="22"/>
      <c r="BN56" s="22"/>
      <c r="BO56" s="23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</row>
    <row r="57" spans="1:227" s="24" customFormat="1" ht="15.75" customHeight="1" thickBot="1">
      <c r="A57" s="372"/>
      <c r="B57" s="372"/>
      <c r="C57" s="434"/>
      <c r="D57" s="325"/>
      <c r="E57" s="144"/>
      <c r="F57" s="308"/>
      <c r="G57" s="429"/>
      <c r="H57" s="429"/>
      <c r="I57" s="413"/>
      <c r="J57" s="149"/>
      <c r="K57" s="416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40"/>
      <c r="AF57" s="38"/>
      <c r="AG57" s="39"/>
      <c r="AH57" s="38"/>
      <c r="AI57" s="39"/>
      <c r="AJ57" s="39"/>
      <c r="AK57" s="410"/>
      <c r="AL57" s="40"/>
      <c r="AM57" s="40"/>
      <c r="AN57" s="117"/>
      <c r="AO57" s="117"/>
      <c r="AP57" s="117"/>
      <c r="AQ57" s="117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29"/>
      <c r="BC57" s="350"/>
      <c r="BD57" s="347"/>
      <c r="BE57" s="355"/>
      <c r="BF57" s="364"/>
      <c r="BG57" s="364"/>
      <c r="BH57" s="358"/>
      <c r="BI57" s="113"/>
      <c r="BJ57" s="361"/>
      <c r="BK57" s="22"/>
      <c r="BL57" s="22"/>
      <c r="BM57" s="22"/>
      <c r="BN57" s="22"/>
      <c r="BO57" s="23"/>
      <c r="BP57" s="22"/>
      <c r="BQ57" s="22"/>
      <c r="BR57" s="22"/>
      <c r="BS57" s="22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22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2"/>
      <c r="DE57" s="22"/>
      <c r="DF57" s="22"/>
      <c r="DG57" s="22"/>
      <c r="DH57" s="22"/>
      <c r="DI57" s="22"/>
      <c r="DJ57" s="22"/>
      <c r="DK57" s="22"/>
      <c r="DL57" s="22"/>
      <c r="DM57" s="22"/>
      <c r="DN57" s="22"/>
      <c r="DO57" s="22"/>
      <c r="DP57" s="22"/>
      <c r="DQ57" s="22"/>
      <c r="DR57" s="22"/>
      <c r="DS57" s="22"/>
      <c r="DT57" s="22"/>
      <c r="DU57" s="22"/>
      <c r="DV57" s="22"/>
      <c r="DW57" s="22"/>
      <c r="DX57" s="22"/>
      <c r="DY57" s="22"/>
      <c r="DZ57" s="22"/>
      <c r="EA57" s="22"/>
      <c r="EB57" s="22"/>
      <c r="EC57" s="22"/>
      <c r="ED57" s="22"/>
      <c r="EE57" s="22"/>
      <c r="EF57" s="22"/>
      <c r="EG57" s="22"/>
      <c r="EH57" s="22"/>
      <c r="EI57" s="22"/>
      <c r="EJ57" s="22"/>
      <c r="EK57" s="22"/>
      <c r="EL57" s="22"/>
      <c r="EM57" s="22"/>
      <c r="EN57" s="22"/>
      <c r="EO57" s="22"/>
      <c r="EP57" s="22"/>
      <c r="EQ57" s="22"/>
      <c r="ER57" s="22"/>
      <c r="ES57" s="22"/>
      <c r="ET57" s="22"/>
      <c r="EU57" s="22"/>
      <c r="EV57" s="22"/>
      <c r="EW57" s="22"/>
      <c r="EX57" s="22"/>
      <c r="EY57" s="22"/>
      <c r="EZ57" s="22"/>
      <c r="FA57" s="22"/>
      <c r="FB57" s="22"/>
      <c r="FC57" s="22"/>
      <c r="FD57" s="22"/>
      <c r="FE57" s="22"/>
      <c r="FF57" s="22"/>
      <c r="FG57" s="22"/>
      <c r="FH57" s="22"/>
      <c r="FI57" s="22"/>
      <c r="FJ57" s="22"/>
      <c r="FK57" s="22"/>
      <c r="FL57" s="22"/>
      <c r="FM57" s="22"/>
      <c r="FN57" s="22"/>
      <c r="FO57" s="22"/>
      <c r="FP57" s="22"/>
      <c r="FQ57" s="22"/>
      <c r="FR57" s="22"/>
      <c r="FS57" s="22"/>
      <c r="FT57" s="22"/>
      <c r="FU57" s="22"/>
      <c r="FV57" s="22"/>
      <c r="FW57" s="22"/>
      <c r="FX57" s="22"/>
      <c r="FY57" s="22"/>
      <c r="FZ57" s="22"/>
      <c r="GA57" s="22"/>
      <c r="GB57" s="22"/>
      <c r="GC57" s="22"/>
      <c r="GD57" s="22"/>
      <c r="GE57" s="22"/>
      <c r="GF57" s="22"/>
      <c r="GG57" s="22"/>
      <c r="GH57" s="22"/>
      <c r="GI57" s="22"/>
      <c r="GJ57" s="22"/>
      <c r="GK57" s="22"/>
      <c r="GL57" s="22"/>
      <c r="GM57" s="22"/>
      <c r="GN57" s="22"/>
      <c r="GO57" s="22"/>
      <c r="GP57" s="22"/>
      <c r="GQ57" s="22"/>
      <c r="GR57" s="22"/>
      <c r="GS57" s="22"/>
      <c r="GT57" s="22"/>
      <c r="GU57" s="22"/>
      <c r="GV57" s="22"/>
      <c r="GW57" s="22"/>
      <c r="GX57" s="22"/>
      <c r="GY57" s="22"/>
      <c r="GZ57" s="22"/>
      <c r="HA57" s="22"/>
      <c r="HB57" s="22"/>
      <c r="HC57" s="22"/>
      <c r="HD57" s="22"/>
      <c r="HE57" s="22"/>
      <c r="HF57" s="22"/>
      <c r="HG57" s="22"/>
      <c r="HH57" s="22"/>
      <c r="HI57" s="22"/>
      <c r="HJ57" s="22"/>
      <c r="HK57" s="22"/>
      <c r="HL57" s="22"/>
      <c r="HM57" s="22"/>
      <c r="HN57" s="22"/>
      <c r="HO57" s="22"/>
      <c r="HP57" s="22"/>
      <c r="HQ57" s="22"/>
      <c r="HR57" s="22"/>
      <c r="HS57" s="22"/>
    </row>
    <row r="58" spans="1:227" s="24" customFormat="1" ht="15" customHeight="1">
      <c r="A58" s="370" t="s">
        <v>16</v>
      </c>
      <c r="B58" s="431" t="s">
        <v>1028</v>
      </c>
      <c r="C58" s="432" t="s">
        <v>721</v>
      </c>
      <c r="D58" s="323">
        <v>1</v>
      </c>
      <c r="E58" s="142" t="s">
        <v>873</v>
      </c>
      <c r="F58" s="145" t="s">
        <v>1029</v>
      </c>
      <c r="G58" s="427" t="s">
        <v>565</v>
      </c>
      <c r="H58" s="427"/>
      <c r="I58" s="411"/>
      <c r="J58" s="146" t="s">
        <v>1030</v>
      </c>
      <c r="K58" s="414">
        <f t="shared" ref="K58" si="20">IF(SUM(AI58:AI67)&gt;0,(BD58-SUM(AI58:AI67))/22,IFERROR(IF(AND(BD58&gt;=22*D58,BD58&lt;=26*D58),1*D58,IF(BD58/BE58&gt;1,1*D58+(BF58/22))+IF(BD58/BE58=1,1*D58)+IF(BD58/BE58&lt;1,IF(AND(BE58&gt;=22*D58,BE58&lt;=26*D58),BD58/22,BD58/BE58))),0))-(SUM(AG58:AG67)/22)</f>
        <v>1</v>
      </c>
      <c r="L58" s="34"/>
      <c r="M58" s="34"/>
      <c r="N58" s="34"/>
      <c r="O58" s="34"/>
      <c r="P58" s="34">
        <v>4.5</v>
      </c>
      <c r="Q58" s="34">
        <v>4</v>
      </c>
      <c r="R58" s="34">
        <v>4</v>
      </c>
      <c r="S58" s="34">
        <v>4</v>
      </c>
      <c r="T58" s="34"/>
      <c r="U58" s="34"/>
      <c r="V58" s="34"/>
      <c r="W58" s="34"/>
      <c r="X58" s="34"/>
      <c r="Y58" s="34"/>
      <c r="Z58" s="34"/>
      <c r="AA58" s="34"/>
      <c r="AB58" s="34"/>
      <c r="AC58" s="34"/>
      <c r="AD58" s="34"/>
      <c r="AE58" s="34"/>
      <c r="AF58" s="25"/>
      <c r="AG58" s="26"/>
      <c r="AH58" s="25"/>
      <c r="AI58" s="26"/>
      <c r="AJ58" s="26"/>
      <c r="AK58" s="408">
        <f t="shared" ref="AK58" si="21">SUM(L58:AE67,AG58:AG67,AI58:AI67,AJ58:AJ67)</f>
        <v>19.5</v>
      </c>
      <c r="AL58" s="26"/>
      <c r="AM58" s="26"/>
      <c r="AN58" s="115">
        <v>1</v>
      </c>
      <c r="AO58" s="115"/>
      <c r="AP58" s="115"/>
      <c r="AQ58" s="115">
        <v>2</v>
      </c>
      <c r="AR58" s="26"/>
      <c r="AS58" s="27"/>
      <c r="AT58" s="28"/>
      <c r="AU58" s="28"/>
      <c r="AV58" s="27"/>
      <c r="AW58" s="28"/>
      <c r="AX58" s="28">
        <v>1</v>
      </c>
      <c r="AY58" s="28"/>
      <c r="AZ58" s="28"/>
      <c r="BA58" s="28"/>
      <c r="BB58" s="427"/>
      <c r="BC58" s="348">
        <f>IFERROR(VLOOKUP(BB58,Segéd2!$L$2:$M$7,2,FALSE),0)</f>
        <v>0</v>
      </c>
      <c r="BD58" s="345">
        <f t="shared" ref="BD58" si="22">SUM(AK58,AL58:BA67,BC58)</f>
        <v>25.5</v>
      </c>
      <c r="BE58" s="351">
        <v>26</v>
      </c>
      <c r="BF58" s="362">
        <f t="shared" ref="BF58" si="23">IF(AND(BD58&gt;26,BE58&gt;=22),(BD58-26)-IF(((AK58+SUM(AS58:BA67)+BC58)-26)&gt;0,(AK58+SUM(AS58:BA67)+BC58)-26,0)+IF(AK58+BC58-26&gt;0,AK58+BC58-26,0),IF(BD58&gt;BE58,(BD58-BE58)-IF(((AK58+SUM(AS58:BA67)+BC58)-BE58)&gt;0,(AK58+SUM(AS58:BA67)+BC58)-BE58,0)+IF(AK58+BC58-BE58&gt;0,AK58+BC58-BE58,0),0))</f>
        <v>0</v>
      </c>
      <c r="BG58" s="362">
        <f t="shared" ref="BG58" si="24">SUM(AG58:AG67)</f>
        <v>0</v>
      </c>
      <c r="BH58" s="356"/>
      <c r="BI58" s="111"/>
      <c r="BJ58" s="359"/>
      <c r="BK58" s="22"/>
      <c r="BL58" s="22"/>
      <c r="BM58" s="22"/>
      <c r="BN58" s="22"/>
      <c r="BO58" s="23"/>
      <c r="BP58" s="22"/>
      <c r="BQ58" s="22"/>
      <c r="BR58" s="22"/>
      <c r="BS58" s="22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22"/>
      <c r="CO58" s="22"/>
      <c r="CP58" s="22"/>
      <c r="CQ58" s="22"/>
      <c r="CR58" s="22"/>
      <c r="CS58" s="22"/>
      <c r="CT58" s="22"/>
      <c r="CU58" s="22"/>
      <c r="CV58" s="22"/>
      <c r="CW58" s="22"/>
      <c r="CX58" s="22"/>
      <c r="CY58" s="22"/>
      <c r="CZ58" s="22"/>
      <c r="DA58" s="22"/>
      <c r="DB58" s="22"/>
      <c r="DC58" s="22"/>
      <c r="DD58" s="22"/>
      <c r="DE58" s="22"/>
      <c r="DF58" s="22"/>
      <c r="DG58" s="22"/>
      <c r="DH58" s="22"/>
      <c r="DI58" s="22"/>
      <c r="DJ58" s="22"/>
      <c r="DK58" s="22"/>
      <c r="DL58" s="22"/>
      <c r="DM58" s="22"/>
      <c r="DN58" s="22"/>
      <c r="DO58" s="22"/>
      <c r="DP58" s="22"/>
      <c r="DQ58" s="22"/>
      <c r="DR58" s="22"/>
      <c r="DS58" s="22"/>
      <c r="DT58" s="22"/>
      <c r="DU58" s="22"/>
      <c r="DV58" s="22"/>
      <c r="DW58" s="22"/>
      <c r="DX58" s="22"/>
      <c r="DY58" s="22"/>
      <c r="DZ58" s="22"/>
      <c r="EA58" s="22"/>
      <c r="EB58" s="22"/>
      <c r="EC58" s="22"/>
      <c r="ED58" s="22"/>
      <c r="EE58" s="22"/>
      <c r="EF58" s="22"/>
      <c r="EG58" s="22"/>
      <c r="EH58" s="22"/>
      <c r="EI58" s="22"/>
      <c r="EJ58" s="22"/>
      <c r="EK58" s="22"/>
      <c r="EL58" s="22"/>
      <c r="EM58" s="22"/>
      <c r="EN58" s="22"/>
      <c r="EO58" s="22"/>
      <c r="EP58" s="22"/>
      <c r="EQ58" s="22"/>
      <c r="ER58" s="22"/>
      <c r="ES58" s="22"/>
      <c r="ET58" s="22"/>
      <c r="EU58" s="22"/>
      <c r="EV58" s="22"/>
      <c r="EW58" s="22"/>
      <c r="EX58" s="22"/>
      <c r="EY58" s="22"/>
      <c r="EZ58" s="22"/>
      <c r="FA58" s="22"/>
      <c r="FB58" s="22"/>
      <c r="FC58" s="22"/>
      <c r="FD58" s="22"/>
      <c r="FE58" s="22"/>
      <c r="FF58" s="22"/>
      <c r="FG58" s="22"/>
      <c r="FH58" s="22"/>
      <c r="FI58" s="22"/>
      <c r="FJ58" s="22"/>
      <c r="FK58" s="22"/>
      <c r="FL58" s="22"/>
      <c r="FM58" s="22"/>
      <c r="FN58" s="22"/>
      <c r="FO58" s="22"/>
      <c r="FP58" s="22"/>
      <c r="FQ58" s="22"/>
      <c r="FR58" s="22"/>
      <c r="FS58" s="22"/>
      <c r="FT58" s="22"/>
      <c r="FU58" s="22"/>
      <c r="FV58" s="22"/>
      <c r="FW58" s="22"/>
      <c r="FX58" s="22"/>
      <c r="FY58" s="22"/>
      <c r="FZ58" s="22"/>
      <c r="GA58" s="22"/>
      <c r="GB58" s="22"/>
      <c r="GC58" s="22"/>
      <c r="GD58" s="22"/>
      <c r="GE58" s="22"/>
      <c r="GF58" s="22"/>
      <c r="GG58" s="22"/>
      <c r="GH58" s="22"/>
      <c r="GI58" s="22"/>
      <c r="GJ58" s="22"/>
      <c r="GK58" s="22"/>
      <c r="GL58" s="22"/>
      <c r="GM58" s="22"/>
      <c r="GN58" s="22"/>
      <c r="GO58" s="22"/>
      <c r="GP58" s="22"/>
      <c r="GQ58" s="22"/>
      <c r="GR58" s="22"/>
      <c r="GS58" s="22"/>
      <c r="GT58" s="22"/>
      <c r="GU58" s="22"/>
      <c r="GV58" s="22"/>
      <c r="GW58" s="22"/>
      <c r="GX58" s="22"/>
      <c r="GY58" s="22"/>
      <c r="GZ58" s="22"/>
      <c r="HA58" s="22"/>
      <c r="HB58" s="22"/>
      <c r="HC58" s="22"/>
      <c r="HD58" s="22"/>
      <c r="HE58" s="22"/>
      <c r="HF58" s="22"/>
      <c r="HG58" s="22"/>
      <c r="HH58" s="22"/>
      <c r="HI58" s="22"/>
      <c r="HJ58" s="22"/>
      <c r="HK58" s="22"/>
      <c r="HL58" s="22"/>
      <c r="HM58" s="22"/>
      <c r="HN58" s="22"/>
      <c r="HO58" s="22"/>
      <c r="HP58" s="22"/>
      <c r="HQ58" s="22"/>
      <c r="HR58" s="22"/>
      <c r="HS58" s="22"/>
    </row>
    <row r="59" spans="1:227" s="24" customFormat="1" ht="15" customHeight="1">
      <c r="A59" s="371"/>
      <c r="B59" s="371"/>
      <c r="C59" s="433"/>
      <c r="D59" s="324"/>
      <c r="E59" s="143"/>
      <c r="F59" s="307"/>
      <c r="G59" s="428"/>
      <c r="H59" s="428"/>
      <c r="I59" s="412"/>
      <c r="J59" s="147" t="s">
        <v>1027</v>
      </c>
      <c r="K59" s="415"/>
      <c r="L59" s="28"/>
      <c r="M59" s="34"/>
      <c r="N59" s="34"/>
      <c r="O59" s="34"/>
      <c r="P59" s="34">
        <v>1</v>
      </c>
      <c r="Q59" s="34">
        <v>1</v>
      </c>
      <c r="R59" s="34">
        <v>1</v>
      </c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2"/>
      <c r="AG59" s="28"/>
      <c r="AH59" s="32"/>
      <c r="AI59" s="28"/>
      <c r="AJ59" s="28"/>
      <c r="AK59" s="409"/>
      <c r="AL59" s="28"/>
      <c r="AM59" s="28"/>
      <c r="AN59" s="116"/>
      <c r="AO59" s="116"/>
      <c r="AP59" s="116"/>
      <c r="AQ59" s="116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428"/>
      <c r="BC59" s="349"/>
      <c r="BD59" s="346"/>
      <c r="BE59" s="354"/>
      <c r="BF59" s="363"/>
      <c r="BG59" s="363"/>
      <c r="BH59" s="357"/>
      <c r="BI59" s="112"/>
      <c r="BJ59" s="360"/>
      <c r="BK59" s="22"/>
      <c r="BL59" s="22"/>
      <c r="BM59" s="22"/>
      <c r="BN59" s="22"/>
      <c r="BO59" s="23"/>
      <c r="BP59" s="22"/>
      <c r="BQ59" s="22"/>
      <c r="BR59" s="22"/>
      <c r="BS59" s="22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22"/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2"/>
      <c r="DE59" s="22"/>
      <c r="DF59" s="22"/>
      <c r="DG59" s="22"/>
      <c r="DH59" s="22"/>
      <c r="DI59" s="22"/>
      <c r="DJ59" s="22"/>
      <c r="DK59" s="22"/>
      <c r="DL59" s="22"/>
      <c r="DM59" s="22"/>
      <c r="DN59" s="22"/>
      <c r="DO59" s="22"/>
      <c r="DP59" s="22"/>
      <c r="DQ59" s="22"/>
      <c r="DR59" s="22"/>
      <c r="DS59" s="22"/>
      <c r="DT59" s="22"/>
      <c r="DU59" s="22"/>
      <c r="DV59" s="22"/>
      <c r="DW59" s="22"/>
      <c r="DX59" s="22"/>
      <c r="DY59" s="22"/>
      <c r="DZ59" s="22"/>
      <c r="EA59" s="22"/>
      <c r="EB59" s="22"/>
      <c r="EC59" s="22"/>
      <c r="ED59" s="22"/>
      <c r="EE59" s="22"/>
      <c r="EF59" s="22"/>
      <c r="EG59" s="22"/>
      <c r="EH59" s="22"/>
      <c r="EI59" s="22"/>
      <c r="EJ59" s="22"/>
      <c r="EK59" s="22"/>
      <c r="EL59" s="22"/>
      <c r="EM59" s="22"/>
      <c r="EN59" s="22"/>
      <c r="EO59" s="22"/>
      <c r="EP59" s="22"/>
      <c r="EQ59" s="22"/>
      <c r="ER59" s="22"/>
      <c r="ES59" s="22"/>
      <c r="ET59" s="22"/>
      <c r="EU59" s="22"/>
      <c r="EV59" s="22"/>
      <c r="EW59" s="22"/>
      <c r="EX59" s="22"/>
      <c r="EY59" s="22"/>
      <c r="EZ59" s="22"/>
      <c r="FA59" s="22"/>
      <c r="FB59" s="22"/>
      <c r="FC59" s="22"/>
      <c r="FD59" s="22"/>
      <c r="FE59" s="22"/>
      <c r="FF59" s="22"/>
      <c r="FG59" s="22"/>
      <c r="FH59" s="22"/>
      <c r="FI59" s="22"/>
      <c r="FJ59" s="22"/>
      <c r="FK59" s="22"/>
      <c r="FL59" s="22"/>
      <c r="FM59" s="22"/>
      <c r="FN59" s="22"/>
      <c r="FO59" s="22"/>
      <c r="FP59" s="22"/>
      <c r="FQ59" s="22"/>
      <c r="FR59" s="22"/>
      <c r="FS59" s="22"/>
      <c r="FT59" s="22"/>
      <c r="FU59" s="22"/>
      <c r="FV59" s="22"/>
      <c r="FW59" s="22"/>
      <c r="FX59" s="22"/>
      <c r="FY59" s="22"/>
      <c r="FZ59" s="22"/>
      <c r="GA59" s="22"/>
      <c r="GB59" s="22"/>
      <c r="GC59" s="22"/>
      <c r="GD59" s="22"/>
      <c r="GE59" s="22"/>
      <c r="GF59" s="22"/>
      <c r="GG59" s="22"/>
      <c r="GH59" s="22"/>
      <c r="GI59" s="22"/>
      <c r="GJ59" s="22"/>
      <c r="GK59" s="22"/>
      <c r="GL59" s="22"/>
      <c r="GM59" s="22"/>
      <c r="GN59" s="22"/>
      <c r="GO59" s="22"/>
      <c r="GP59" s="22"/>
      <c r="GQ59" s="22"/>
      <c r="GR59" s="22"/>
      <c r="GS59" s="22"/>
      <c r="GT59" s="22"/>
      <c r="GU59" s="22"/>
      <c r="GV59" s="22"/>
      <c r="GW59" s="22"/>
      <c r="GX59" s="22"/>
      <c r="GY59" s="22"/>
      <c r="GZ59" s="22"/>
      <c r="HA59" s="22"/>
      <c r="HB59" s="22"/>
      <c r="HC59" s="22"/>
      <c r="HD59" s="22"/>
      <c r="HE59" s="22"/>
      <c r="HF59" s="22"/>
      <c r="HG59" s="22"/>
      <c r="HH59" s="22"/>
      <c r="HI59" s="22"/>
      <c r="HJ59" s="22"/>
      <c r="HK59" s="22"/>
      <c r="HL59" s="22"/>
      <c r="HM59" s="22"/>
      <c r="HN59" s="22"/>
      <c r="HO59" s="22"/>
      <c r="HP59" s="22"/>
      <c r="HQ59" s="22"/>
      <c r="HR59" s="22"/>
      <c r="HS59" s="22"/>
    </row>
    <row r="60" spans="1:227" s="24" customFormat="1" ht="15" customHeight="1">
      <c r="A60" s="371"/>
      <c r="B60" s="371"/>
      <c r="C60" s="433"/>
      <c r="D60" s="324"/>
      <c r="E60" s="143"/>
      <c r="F60" s="307"/>
      <c r="G60" s="428"/>
      <c r="H60" s="428"/>
      <c r="I60" s="412"/>
      <c r="J60" s="147" t="s">
        <v>1039</v>
      </c>
      <c r="K60" s="415"/>
      <c r="L60" s="28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  <c r="AC60" s="34"/>
      <c r="AD60" s="34"/>
      <c r="AE60" s="34"/>
      <c r="AF60" s="32"/>
      <c r="AG60" s="28"/>
      <c r="AH60" s="32"/>
      <c r="AI60" s="28"/>
      <c r="AJ60" s="28"/>
      <c r="AK60" s="409"/>
      <c r="AL60" s="28"/>
      <c r="AM60" s="28">
        <v>2</v>
      </c>
      <c r="AN60" s="116"/>
      <c r="AO60" s="116"/>
      <c r="AP60" s="116"/>
      <c r="AQ60" s="116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428"/>
      <c r="BC60" s="349"/>
      <c r="BD60" s="346"/>
      <c r="BE60" s="354"/>
      <c r="BF60" s="363"/>
      <c r="BG60" s="363"/>
      <c r="BH60" s="357"/>
      <c r="BI60" s="112"/>
      <c r="BJ60" s="360"/>
      <c r="BK60" s="22"/>
      <c r="BL60" s="22"/>
      <c r="BM60" s="22"/>
      <c r="BN60" s="22"/>
      <c r="BO60" s="23"/>
      <c r="BP60" s="22"/>
      <c r="BQ60" s="22"/>
      <c r="BR60" s="22"/>
      <c r="BS60" s="22"/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22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2"/>
      <c r="DE60" s="22"/>
      <c r="DF60" s="22"/>
      <c r="DG60" s="22"/>
      <c r="DH60" s="22"/>
      <c r="DI60" s="22"/>
      <c r="DJ60" s="22"/>
      <c r="DK60" s="22"/>
      <c r="DL60" s="22"/>
      <c r="DM60" s="22"/>
      <c r="DN60" s="22"/>
      <c r="DO60" s="22"/>
      <c r="DP60" s="22"/>
      <c r="DQ60" s="22"/>
      <c r="DR60" s="22"/>
      <c r="DS60" s="22"/>
      <c r="DT60" s="22"/>
      <c r="DU60" s="22"/>
      <c r="DV60" s="22"/>
      <c r="DW60" s="22"/>
      <c r="DX60" s="22"/>
      <c r="DY60" s="22"/>
      <c r="DZ60" s="22"/>
      <c r="EA60" s="22"/>
      <c r="EB60" s="22"/>
      <c r="EC60" s="22"/>
      <c r="ED60" s="22"/>
      <c r="EE60" s="22"/>
      <c r="EF60" s="22"/>
      <c r="EG60" s="22"/>
      <c r="EH60" s="22"/>
      <c r="EI60" s="22"/>
      <c r="EJ60" s="22"/>
      <c r="EK60" s="22"/>
      <c r="EL60" s="22"/>
      <c r="EM60" s="22"/>
      <c r="EN60" s="22"/>
      <c r="EO60" s="22"/>
      <c r="EP60" s="22"/>
      <c r="EQ60" s="22"/>
      <c r="ER60" s="22"/>
      <c r="ES60" s="22"/>
      <c r="ET60" s="22"/>
      <c r="EU60" s="22"/>
      <c r="EV60" s="22"/>
      <c r="EW60" s="22"/>
      <c r="EX60" s="22"/>
      <c r="EY60" s="22"/>
      <c r="EZ60" s="22"/>
      <c r="FA60" s="22"/>
      <c r="FB60" s="22"/>
      <c r="FC60" s="22"/>
      <c r="FD60" s="22"/>
      <c r="FE60" s="22"/>
      <c r="FF60" s="22"/>
      <c r="FG60" s="22"/>
      <c r="FH60" s="22"/>
      <c r="FI60" s="22"/>
      <c r="FJ60" s="22"/>
      <c r="FK60" s="22"/>
      <c r="FL60" s="22"/>
      <c r="FM60" s="22"/>
      <c r="FN60" s="22"/>
      <c r="FO60" s="22"/>
      <c r="FP60" s="22"/>
      <c r="FQ60" s="22"/>
      <c r="FR60" s="22"/>
      <c r="FS60" s="22"/>
      <c r="FT60" s="22"/>
      <c r="FU60" s="22"/>
      <c r="FV60" s="22"/>
      <c r="FW60" s="22"/>
      <c r="FX60" s="22"/>
      <c r="FY60" s="22"/>
      <c r="FZ60" s="22"/>
      <c r="GA60" s="22"/>
      <c r="GB60" s="22"/>
      <c r="GC60" s="22"/>
      <c r="GD60" s="22"/>
      <c r="GE60" s="22"/>
      <c r="GF60" s="22"/>
      <c r="GG60" s="22"/>
      <c r="GH60" s="22"/>
      <c r="GI60" s="22"/>
      <c r="GJ60" s="22"/>
      <c r="GK60" s="22"/>
      <c r="GL60" s="22"/>
      <c r="GM60" s="22"/>
      <c r="GN60" s="22"/>
      <c r="GO60" s="22"/>
      <c r="GP60" s="22"/>
      <c r="GQ60" s="22"/>
      <c r="GR60" s="22"/>
      <c r="GS60" s="22"/>
      <c r="GT60" s="22"/>
      <c r="GU60" s="22"/>
      <c r="GV60" s="22"/>
      <c r="GW60" s="22"/>
      <c r="GX60" s="22"/>
      <c r="GY60" s="22"/>
      <c r="GZ60" s="22"/>
      <c r="HA60" s="22"/>
      <c r="HB60" s="22"/>
      <c r="HC60" s="22"/>
      <c r="HD60" s="22"/>
      <c r="HE60" s="22"/>
      <c r="HF60" s="22"/>
      <c r="HG60" s="22"/>
      <c r="HH60" s="22"/>
      <c r="HI60" s="22"/>
      <c r="HJ60" s="22"/>
      <c r="HK60" s="22"/>
      <c r="HL60" s="22"/>
      <c r="HM60" s="22"/>
      <c r="HN60" s="22"/>
      <c r="HO60" s="22"/>
      <c r="HP60" s="22"/>
      <c r="HQ60" s="22"/>
      <c r="HR60" s="22"/>
      <c r="HS60" s="22"/>
    </row>
    <row r="61" spans="1:227" s="24" customFormat="1" ht="15" customHeight="1">
      <c r="A61" s="371"/>
      <c r="B61" s="371"/>
      <c r="C61" s="433"/>
      <c r="D61" s="324"/>
      <c r="E61" s="143"/>
      <c r="F61" s="307"/>
      <c r="G61" s="428"/>
      <c r="H61" s="428"/>
      <c r="I61" s="412"/>
      <c r="J61" s="147"/>
      <c r="K61" s="415"/>
      <c r="L61" s="28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2"/>
      <c r="AG61" s="28"/>
      <c r="AH61" s="32"/>
      <c r="AI61" s="28"/>
      <c r="AJ61" s="28"/>
      <c r="AK61" s="409"/>
      <c r="AL61" s="28"/>
      <c r="AM61" s="28"/>
      <c r="AN61" s="116"/>
      <c r="AO61" s="116"/>
      <c r="AP61" s="116"/>
      <c r="AQ61" s="116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428"/>
      <c r="BC61" s="349"/>
      <c r="BD61" s="346"/>
      <c r="BE61" s="354"/>
      <c r="BF61" s="363"/>
      <c r="BG61" s="363"/>
      <c r="BH61" s="357"/>
      <c r="BI61" s="112"/>
      <c r="BJ61" s="360"/>
      <c r="BK61" s="22"/>
      <c r="BL61" s="22"/>
      <c r="BM61" s="22"/>
      <c r="BN61" s="22"/>
      <c r="BO61" s="23"/>
      <c r="BP61" s="22"/>
      <c r="BQ61" s="22"/>
      <c r="BR61" s="22"/>
      <c r="BS61" s="22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22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2"/>
      <c r="DE61" s="22"/>
      <c r="DF61" s="22"/>
      <c r="DG61" s="22"/>
      <c r="DH61" s="22"/>
      <c r="DI61" s="22"/>
      <c r="DJ61" s="22"/>
      <c r="DK61" s="22"/>
      <c r="DL61" s="22"/>
      <c r="DM61" s="22"/>
      <c r="DN61" s="22"/>
      <c r="DO61" s="22"/>
      <c r="DP61" s="22"/>
      <c r="DQ61" s="22"/>
      <c r="DR61" s="22"/>
      <c r="DS61" s="22"/>
      <c r="DT61" s="22"/>
      <c r="DU61" s="22"/>
      <c r="DV61" s="22"/>
      <c r="DW61" s="22"/>
      <c r="DX61" s="22"/>
      <c r="DY61" s="22"/>
      <c r="DZ61" s="22"/>
      <c r="EA61" s="22"/>
      <c r="EB61" s="22"/>
      <c r="EC61" s="22"/>
      <c r="ED61" s="22"/>
      <c r="EE61" s="22"/>
      <c r="EF61" s="22"/>
      <c r="EG61" s="22"/>
      <c r="EH61" s="22"/>
      <c r="EI61" s="22"/>
      <c r="EJ61" s="22"/>
      <c r="EK61" s="22"/>
      <c r="EL61" s="22"/>
      <c r="EM61" s="22"/>
      <c r="EN61" s="22"/>
      <c r="EO61" s="22"/>
      <c r="EP61" s="22"/>
      <c r="EQ61" s="22"/>
      <c r="ER61" s="22"/>
      <c r="ES61" s="22"/>
      <c r="ET61" s="22"/>
      <c r="EU61" s="22"/>
      <c r="EV61" s="22"/>
      <c r="EW61" s="22"/>
      <c r="EX61" s="22"/>
      <c r="EY61" s="22"/>
      <c r="EZ61" s="22"/>
      <c r="FA61" s="22"/>
      <c r="FB61" s="22"/>
      <c r="FC61" s="22"/>
      <c r="FD61" s="22"/>
      <c r="FE61" s="22"/>
      <c r="FF61" s="22"/>
      <c r="FG61" s="22"/>
      <c r="FH61" s="22"/>
      <c r="FI61" s="22"/>
      <c r="FJ61" s="22"/>
      <c r="FK61" s="22"/>
      <c r="FL61" s="22"/>
      <c r="FM61" s="22"/>
      <c r="FN61" s="22"/>
      <c r="FO61" s="22"/>
      <c r="FP61" s="22"/>
      <c r="FQ61" s="22"/>
      <c r="FR61" s="22"/>
      <c r="FS61" s="22"/>
      <c r="FT61" s="22"/>
      <c r="FU61" s="22"/>
      <c r="FV61" s="22"/>
      <c r="FW61" s="22"/>
      <c r="FX61" s="22"/>
      <c r="FY61" s="22"/>
      <c r="FZ61" s="22"/>
      <c r="GA61" s="22"/>
      <c r="GB61" s="22"/>
      <c r="GC61" s="22"/>
      <c r="GD61" s="22"/>
      <c r="GE61" s="22"/>
      <c r="GF61" s="22"/>
      <c r="GG61" s="22"/>
      <c r="GH61" s="22"/>
      <c r="GI61" s="22"/>
      <c r="GJ61" s="22"/>
      <c r="GK61" s="22"/>
      <c r="GL61" s="22"/>
      <c r="GM61" s="22"/>
      <c r="GN61" s="22"/>
      <c r="GO61" s="22"/>
      <c r="GP61" s="22"/>
      <c r="GQ61" s="22"/>
      <c r="GR61" s="22"/>
      <c r="GS61" s="22"/>
      <c r="GT61" s="22"/>
      <c r="GU61" s="22"/>
      <c r="GV61" s="22"/>
      <c r="GW61" s="22"/>
      <c r="GX61" s="22"/>
      <c r="GY61" s="22"/>
      <c r="GZ61" s="22"/>
      <c r="HA61" s="22"/>
      <c r="HB61" s="22"/>
      <c r="HC61" s="22"/>
      <c r="HD61" s="22"/>
      <c r="HE61" s="22"/>
      <c r="HF61" s="22"/>
      <c r="HG61" s="22"/>
      <c r="HH61" s="22"/>
      <c r="HI61" s="22"/>
      <c r="HJ61" s="22"/>
      <c r="HK61" s="22"/>
      <c r="HL61" s="22"/>
      <c r="HM61" s="22"/>
      <c r="HN61" s="22"/>
      <c r="HO61" s="22"/>
      <c r="HP61" s="22"/>
      <c r="HQ61" s="22"/>
      <c r="HR61" s="22"/>
      <c r="HS61" s="22"/>
    </row>
    <row r="62" spans="1:227" s="24" customFormat="1" ht="15" customHeight="1">
      <c r="A62" s="371"/>
      <c r="B62" s="371"/>
      <c r="C62" s="433"/>
      <c r="D62" s="324"/>
      <c r="E62" s="143"/>
      <c r="F62" s="307"/>
      <c r="G62" s="428"/>
      <c r="H62" s="428"/>
      <c r="I62" s="412"/>
      <c r="J62" s="31"/>
      <c r="K62" s="415"/>
      <c r="L62" s="28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2"/>
      <c r="AG62" s="28"/>
      <c r="AH62" s="32"/>
      <c r="AI62" s="28"/>
      <c r="AJ62" s="28"/>
      <c r="AK62" s="409"/>
      <c r="AL62" s="28"/>
      <c r="AM62" s="28"/>
      <c r="AN62" s="116"/>
      <c r="AO62" s="116"/>
      <c r="AP62" s="116"/>
      <c r="AQ62" s="116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428"/>
      <c r="BC62" s="349"/>
      <c r="BD62" s="346"/>
      <c r="BE62" s="354"/>
      <c r="BF62" s="363"/>
      <c r="BG62" s="363"/>
      <c r="BH62" s="357"/>
      <c r="BI62" s="112"/>
      <c r="BJ62" s="360"/>
      <c r="BK62" s="22"/>
      <c r="BL62" s="22"/>
      <c r="BM62" s="22"/>
      <c r="BN62" s="22"/>
      <c r="BO62" s="23"/>
      <c r="BP62" s="22"/>
      <c r="BQ62" s="22"/>
      <c r="BR62" s="22"/>
      <c r="BS62" s="22"/>
      <c r="BT62" s="22"/>
      <c r="BU62" s="22"/>
      <c r="BV62" s="22"/>
      <c r="BW62" s="22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22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2"/>
      <c r="DE62" s="22"/>
      <c r="DF62" s="22"/>
      <c r="DG62" s="22"/>
      <c r="DH62" s="22"/>
      <c r="DI62" s="22"/>
      <c r="DJ62" s="22"/>
      <c r="DK62" s="22"/>
      <c r="DL62" s="22"/>
      <c r="DM62" s="22"/>
      <c r="DN62" s="22"/>
      <c r="DO62" s="22"/>
      <c r="DP62" s="22"/>
      <c r="DQ62" s="22"/>
      <c r="DR62" s="22"/>
      <c r="DS62" s="22"/>
      <c r="DT62" s="22"/>
      <c r="DU62" s="22"/>
      <c r="DV62" s="22"/>
      <c r="DW62" s="22"/>
      <c r="DX62" s="22"/>
      <c r="DY62" s="22"/>
      <c r="DZ62" s="22"/>
      <c r="EA62" s="22"/>
      <c r="EB62" s="22"/>
      <c r="EC62" s="22"/>
      <c r="ED62" s="22"/>
      <c r="EE62" s="22"/>
      <c r="EF62" s="22"/>
      <c r="EG62" s="22"/>
      <c r="EH62" s="22"/>
      <c r="EI62" s="22"/>
      <c r="EJ62" s="22"/>
      <c r="EK62" s="22"/>
      <c r="EL62" s="22"/>
      <c r="EM62" s="22"/>
      <c r="EN62" s="22"/>
      <c r="EO62" s="22"/>
      <c r="EP62" s="22"/>
      <c r="EQ62" s="22"/>
      <c r="ER62" s="22"/>
      <c r="ES62" s="22"/>
      <c r="ET62" s="22"/>
      <c r="EU62" s="22"/>
      <c r="EV62" s="22"/>
      <c r="EW62" s="22"/>
      <c r="EX62" s="22"/>
      <c r="EY62" s="22"/>
      <c r="EZ62" s="22"/>
      <c r="FA62" s="22"/>
      <c r="FB62" s="22"/>
      <c r="FC62" s="22"/>
      <c r="FD62" s="22"/>
      <c r="FE62" s="22"/>
      <c r="FF62" s="22"/>
      <c r="FG62" s="22"/>
      <c r="FH62" s="22"/>
      <c r="FI62" s="22"/>
      <c r="FJ62" s="22"/>
      <c r="FK62" s="22"/>
      <c r="FL62" s="22"/>
      <c r="FM62" s="22"/>
      <c r="FN62" s="22"/>
      <c r="FO62" s="22"/>
      <c r="FP62" s="22"/>
      <c r="FQ62" s="22"/>
      <c r="FR62" s="22"/>
      <c r="FS62" s="22"/>
      <c r="FT62" s="22"/>
      <c r="FU62" s="22"/>
      <c r="FV62" s="22"/>
      <c r="FW62" s="22"/>
      <c r="FX62" s="22"/>
      <c r="FY62" s="22"/>
      <c r="FZ62" s="22"/>
      <c r="GA62" s="22"/>
      <c r="GB62" s="22"/>
      <c r="GC62" s="22"/>
      <c r="GD62" s="22"/>
      <c r="GE62" s="22"/>
      <c r="GF62" s="22"/>
      <c r="GG62" s="22"/>
      <c r="GH62" s="22"/>
      <c r="GI62" s="22"/>
      <c r="GJ62" s="22"/>
      <c r="GK62" s="22"/>
      <c r="GL62" s="22"/>
      <c r="GM62" s="22"/>
      <c r="GN62" s="22"/>
      <c r="GO62" s="22"/>
      <c r="GP62" s="22"/>
      <c r="GQ62" s="22"/>
      <c r="GR62" s="22"/>
      <c r="GS62" s="22"/>
      <c r="GT62" s="22"/>
      <c r="GU62" s="22"/>
      <c r="GV62" s="22"/>
      <c r="GW62" s="22"/>
      <c r="GX62" s="22"/>
      <c r="GY62" s="22"/>
      <c r="GZ62" s="22"/>
      <c r="HA62" s="22"/>
      <c r="HB62" s="22"/>
      <c r="HC62" s="22"/>
      <c r="HD62" s="22"/>
      <c r="HE62" s="22"/>
      <c r="HF62" s="22"/>
      <c r="HG62" s="22"/>
      <c r="HH62" s="22"/>
      <c r="HI62" s="22"/>
      <c r="HJ62" s="22"/>
      <c r="HK62" s="22"/>
      <c r="HL62" s="22"/>
      <c r="HM62" s="22"/>
      <c r="HN62" s="22"/>
      <c r="HO62" s="22"/>
      <c r="HP62" s="22"/>
      <c r="HQ62" s="22"/>
      <c r="HR62" s="22"/>
      <c r="HS62" s="22"/>
    </row>
    <row r="63" spans="1:227" s="24" customFormat="1" ht="15" customHeight="1">
      <c r="A63" s="371"/>
      <c r="B63" s="371"/>
      <c r="C63" s="433"/>
      <c r="D63" s="324"/>
      <c r="E63" s="143"/>
      <c r="F63" s="307"/>
      <c r="G63" s="428"/>
      <c r="H63" s="428"/>
      <c r="I63" s="412"/>
      <c r="J63" s="148"/>
      <c r="K63" s="415"/>
      <c r="L63" s="28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3"/>
      <c r="AG63" s="34"/>
      <c r="AH63" s="33"/>
      <c r="AI63" s="34"/>
      <c r="AJ63" s="34"/>
      <c r="AK63" s="409"/>
      <c r="AL63" s="28"/>
      <c r="AM63" s="28"/>
      <c r="AN63" s="116"/>
      <c r="AO63" s="116"/>
      <c r="AP63" s="116"/>
      <c r="AQ63" s="116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428"/>
      <c r="BC63" s="349"/>
      <c r="BD63" s="346"/>
      <c r="BE63" s="354"/>
      <c r="BF63" s="363"/>
      <c r="BG63" s="363"/>
      <c r="BH63" s="357"/>
      <c r="BI63" s="112"/>
      <c r="BJ63" s="360"/>
      <c r="BK63" s="22"/>
      <c r="BL63" s="22"/>
      <c r="BM63" s="22"/>
      <c r="BN63" s="22"/>
      <c r="BO63" s="23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2"/>
      <c r="DE63" s="22"/>
      <c r="DF63" s="22"/>
      <c r="DG63" s="22"/>
      <c r="DH63" s="22"/>
      <c r="DI63" s="22"/>
      <c r="DJ63" s="22"/>
      <c r="DK63" s="22"/>
      <c r="DL63" s="22"/>
      <c r="DM63" s="22"/>
      <c r="DN63" s="22"/>
      <c r="DO63" s="22"/>
      <c r="DP63" s="22"/>
      <c r="DQ63" s="22"/>
      <c r="DR63" s="22"/>
      <c r="DS63" s="22"/>
      <c r="DT63" s="22"/>
      <c r="DU63" s="22"/>
      <c r="DV63" s="22"/>
      <c r="DW63" s="22"/>
      <c r="DX63" s="22"/>
      <c r="DY63" s="22"/>
      <c r="DZ63" s="22"/>
      <c r="EA63" s="22"/>
      <c r="EB63" s="22"/>
      <c r="EC63" s="22"/>
      <c r="ED63" s="22"/>
      <c r="EE63" s="22"/>
      <c r="EF63" s="22"/>
      <c r="EG63" s="22"/>
      <c r="EH63" s="22"/>
      <c r="EI63" s="22"/>
      <c r="EJ63" s="22"/>
      <c r="EK63" s="22"/>
      <c r="EL63" s="22"/>
      <c r="EM63" s="22"/>
      <c r="EN63" s="22"/>
      <c r="EO63" s="22"/>
      <c r="EP63" s="22"/>
      <c r="EQ63" s="22"/>
      <c r="ER63" s="22"/>
      <c r="ES63" s="22"/>
      <c r="ET63" s="22"/>
      <c r="EU63" s="22"/>
      <c r="EV63" s="22"/>
      <c r="EW63" s="22"/>
      <c r="EX63" s="22"/>
      <c r="EY63" s="22"/>
      <c r="EZ63" s="22"/>
      <c r="FA63" s="22"/>
      <c r="FB63" s="22"/>
      <c r="FC63" s="22"/>
      <c r="FD63" s="22"/>
      <c r="FE63" s="22"/>
      <c r="FF63" s="22"/>
      <c r="FG63" s="22"/>
      <c r="FH63" s="22"/>
      <c r="FI63" s="22"/>
      <c r="FJ63" s="22"/>
      <c r="FK63" s="22"/>
      <c r="FL63" s="22"/>
      <c r="FM63" s="22"/>
      <c r="FN63" s="22"/>
      <c r="FO63" s="22"/>
      <c r="FP63" s="22"/>
      <c r="FQ63" s="22"/>
      <c r="FR63" s="22"/>
      <c r="FS63" s="22"/>
      <c r="FT63" s="22"/>
      <c r="FU63" s="22"/>
      <c r="FV63" s="22"/>
      <c r="FW63" s="22"/>
      <c r="FX63" s="22"/>
      <c r="FY63" s="22"/>
      <c r="FZ63" s="22"/>
      <c r="GA63" s="22"/>
      <c r="GB63" s="22"/>
      <c r="GC63" s="22"/>
      <c r="GD63" s="22"/>
      <c r="GE63" s="22"/>
      <c r="GF63" s="22"/>
      <c r="GG63" s="22"/>
      <c r="GH63" s="22"/>
      <c r="GI63" s="22"/>
      <c r="GJ63" s="22"/>
      <c r="GK63" s="22"/>
      <c r="GL63" s="22"/>
      <c r="GM63" s="22"/>
      <c r="GN63" s="22"/>
      <c r="GO63" s="22"/>
      <c r="GP63" s="22"/>
      <c r="GQ63" s="22"/>
      <c r="GR63" s="22"/>
      <c r="GS63" s="22"/>
      <c r="GT63" s="22"/>
      <c r="GU63" s="22"/>
      <c r="GV63" s="22"/>
      <c r="GW63" s="22"/>
      <c r="GX63" s="22"/>
      <c r="GY63" s="22"/>
      <c r="GZ63" s="22"/>
      <c r="HA63" s="22"/>
      <c r="HB63" s="22"/>
      <c r="HC63" s="22"/>
      <c r="HD63" s="22"/>
      <c r="HE63" s="22"/>
      <c r="HF63" s="22"/>
      <c r="HG63" s="22"/>
      <c r="HH63" s="22"/>
      <c r="HI63" s="22"/>
      <c r="HJ63" s="22"/>
      <c r="HK63" s="22"/>
      <c r="HL63" s="22"/>
      <c r="HM63" s="22"/>
      <c r="HN63" s="22"/>
      <c r="HO63" s="22"/>
      <c r="HP63" s="22"/>
      <c r="HQ63" s="22"/>
      <c r="HR63" s="22"/>
      <c r="HS63" s="22"/>
    </row>
    <row r="64" spans="1:227" s="24" customFormat="1" ht="15" customHeight="1">
      <c r="A64" s="371"/>
      <c r="B64" s="371"/>
      <c r="C64" s="433"/>
      <c r="D64" s="324"/>
      <c r="E64" s="143"/>
      <c r="F64" s="307"/>
      <c r="G64" s="428"/>
      <c r="H64" s="428"/>
      <c r="I64" s="412"/>
      <c r="J64" s="147"/>
      <c r="K64" s="415"/>
      <c r="L64" s="28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2"/>
      <c r="AG64" s="28"/>
      <c r="AH64" s="32"/>
      <c r="AI64" s="28"/>
      <c r="AJ64" s="28"/>
      <c r="AK64" s="409"/>
      <c r="AL64" s="28"/>
      <c r="AM64" s="28"/>
      <c r="AN64" s="116"/>
      <c r="AO64" s="116"/>
      <c r="AP64" s="116"/>
      <c r="AQ64" s="116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428"/>
      <c r="BC64" s="349"/>
      <c r="BD64" s="346"/>
      <c r="BE64" s="354"/>
      <c r="BF64" s="363"/>
      <c r="BG64" s="363"/>
      <c r="BH64" s="357"/>
      <c r="BI64" s="112"/>
      <c r="BJ64" s="360"/>
      <c r="BK64" s="22"/>
      <c r="BL64" s="22"/>
      <c r="BM64" s="22"/>
      <c r="BN64" s="22"/>
      <c r="BO64" s="23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2"/>
      <c r="DE64" s="22"/>
      <c r="DF64" s="22"/>
      <c r="DG64" s="22"/>
      <c r="DH64" s="22"/>
      <c r="DI64" s="22"/>
      <c r="DJ64" s="22"/>
      <c r="DK64" s="22"/>
      <c r="DL64" s="22"/>
      <c r="DM64" s="22"/>
      <c r="DN64" s="22"/>
      <c r="DO64" s="22"/>
      <c r="DP64" s="22"/>
      <c r="DQ64" s="22"/>
      <c r="DR64" s="22"/>
      <c r="DS64" s="22"/>
      <c r="DT64" s="22"/>
      <c r="DU64" s="22"/>
      <c r="DV64" s="22"/>
      <c r="DW64" s="22"/>
      <c r="DX64" s="22"/>
      <c r="DY64" s="22"/>
      <c r="DZ64" s="22"/>
      <c r="EA64" s="22"/>
      <c r="EB64" s="22"/>
      <c r="EC64" s="22"/>
      <c r="ED64" s="22"/>
      <c r="EE64" s="22"/>
      <c r="EF64" s="22"/>
      <c r="EG64" s="22"/>
      <c r="EH64" s="22"/>
      <c r="EI64" s="22"/>
      <c r="EJ64" s="22"/>
      <c r="EK64" s="22"/>
      <c r="EL64" s="22"/>
      <c r="EM64" s="22"/>
      <c r="EN64" s="22"/>
      <c r="EO64" s="22"/>
      <c r="EP64" s="22"/>
      <c r="EQ64" s="22"/>
      <c r="ER64" s="22"/>
      <c r="ES64" s="22"/>
      <c r="ET64" s="22"/>
      <c r="EU64" s="22"/>
      <c r="EV64" s="22"/>
      <c r="EW64" s="22"/>
      <c r="EX64" s="22"/>
      <c r="EY64" s="22"/>
      <c r="EZ64" s="22"/>
      <c r="FA64" s="22"/>
      <c r="FB64" s="22"/>
      <c r="FC64" s="22"/>
      <c r="FD64" s="22"/>
      <c r="FE64" s="22"/>
      <c r="FF64" s="22"/>
      <c r="FG64" s="22"/>
      <c r="FH64" s="22"/>
      <c r="FI64" s="22"/>
      <c r="FJ64" s="22"/>
      <c r="FK64" s="22"/>
      <c r="FL64" s="22"/>
      <c r="FM64" s="22"/>
      <c r="FN64" s="22"/>
      <c r="FO64" s="22"/>
      <c r="FP64" s="22"/>
      <c r="FQ64" s="22"/>
      <c r="FR64" s="22"/>
      <c r="FS64" s="22"/>
      <c r="FT64" s="22"/>
      <c r="FU64" s="22"/>
      <c r="FV64" s="22"/>
      <c r="FW64" s="22"/>
      <c r="FX64" s="22"/>
      <c r="FY64" s="22"/>
      <c r="FZ64" s="22"/>
      <c r="GA64" s="22"/>
      <c r="GB64" s="22"/>
      <c r="GC64" s="22"/>
      <c r="GD64" s="22"/>
      <c r="GE64" s="22"/>
      <c r="GF64" s="22"/>
      <c r="GG64" s="22"/>
      <c r="GH64" s="22"/>
      <c r="GI64" s="22"/>
      <c r="GJ64" s="22"/>
      <c r="GK64" s="22"/>
      <c r="GL64" s="22"/>
      <c r="GM64" s="22"/>
      <c r="GN64" s="22"/>
      <c r="GO64" s="22"/>
      <c r="GP64" s="22"/>
      <c r="GQ64" s="22"/>
      <c r="GR64" s="22"/>
      <c r="GS64" s="22"/>
      <c r="GT64" s="22"/>
      <c r="GU64" s="22"/>
      <c r="GV64" s="22"/>
      <c r="GW64" s="22"/>
      <c r="GX64" s="22"/>
      <c r="GY64" s="22"/>
      <c r="GZ64" s="22"/>
      <c r="HA64" s="22"/>
      <c r="HB64" s="22"/>
      <c r="HC64" s="22"/>
      <c r="HD64" s="22"/>
      <c r="HE64" s="22"/>
      <c r="HF64" s="22"/>
      <c r="HG64" s="22"/>
      <c r="HH64" s="22"/>
      <c r="HI64" s="22"/>
      <c r="HJ64" s="22"/>
      <c r="HK64" s="22"/>
      <c r="HL64" s="22"/>
      <c r="HM64" s="22"/>
      <c r="HN64" s="22"/>
      <c r="HO64" s="22"/>
      <c r="HP64" s="22"/>
      <c r="HQ64" s="22"/>
      <c r="HR64" s="22"/>
      <c r="HS64" s="22"/>
    </row>
    <row r="65" spans="1:227" s="24" customFormat="1" ht="15" customHeight="1">
      <c r="A65" s="371"/>
      <c r="B65" s="371"/>
      <c r="C65" s="433"/>
      <c r="D65" s="324"/>
      <c r="E65" s="143"/>
      <c r="F65" s="307"/>
      <c r="G65" s="428"/>
      <c r="H65" s="428"/>
      <c r="I65" s="412"/>
      <c r="J65" s="147"/>
      <c r="K65" s="415"/>
      <c r="L65" s="28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2"/>
      <c r="AG65" s="28"/>
      <c r="AH65" s="32"/>
      <c r="AI65" s="28"/>
      <c r="AJ65" s="28"/>
      <c r="AK65" s="409"/>
      <c r="AL65" s="28"/>
      <c r="AM65" s="28"/>
      <c r="AN65" s="116"/>
      <c r="AO65" s="116"/>
      <c r="AP65" s="116"/>
      <c r="AQ65" s="116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428"/>
      <c r="BC65" s="349"/>
      <c r="BD65" s="346"/>
      <c r="BE65" s="354"/>
      <c r="BF65" s="363"/>
      <c r="BG65" s="363"/>
      <c r="BH65" s="357"/>
      <c r="BI65" s="112"/>
      <c r="BJ65" s="360"/>
      <c r="BK65" s="22"/>
      <c r="BL65" s="22"/>
      <c r="BM65" s="22"/>
      <c r="BN65" s="22"/>
      <c r="BO65" s="23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2"/>
      <c r="DE65" s="22"/>
      <c r="DF65" s="22"/>
      <c r="DG65" s="22"/>
      <c r="DH65" s="22"/>
      <c r="DI65" s="22"/>
      <c r="DJ65" s="22"/>
      <c r="DK65" s="22"/>
      <c r="DL65" s="22"/>
      <c r="DM65" s="22"/>
      <c r="DN65" s="22"/>
      <c r="DO65" s="22"/>
      <c r="DP65" s="22"/>
      <c r="DQ65" s="22"/>
      <c r="DR65" s="22"/>
      <c r="DS65" s="22"/>
      <c r="DT65" s="22"/>
      <c r="DU65" s="22"/>
      <c r="DV65" s="22"/>
      <c r="DW65" s="22"/>
      <c r="DX65" s="22"/>
      <c r="DY65" s="22"/>
      <c r="DZ65" s="22"/>
      <c r="EA65" s="22"/>
      <c r="EB65" s="22"/>
      <c r="EC65" s="22"/>
      <c r="ED65" s="22"/>
      <c r="EE65" s="22"/>
      <c r="EF65" s="22"/>
      <c r="EG65" s="22"/>
      <c r="EH65" s="22"/>
      <c r="EI65" s="22"/>
      <c r="EJ65" s="22"/>
      <c r="EK65" s="22"/>
      <c r="EL65" s="22"/>
      <c r="EM65" s="22"/>
      <c r="EN65" s="22"/>
      <c r="EO65" s="22"/>
      <c r="EP65" s="22"/>
      <c r="EQ65" s="22"/>
      <c r="ER65" s="22"/>
      <c r="ES65" s="22"/>
      <c r="ET65" s="22"/>
      <c r="EU65" s="22"/>
      <c r="EV65" s="22"/>
      <c r="EW65" s="22"/>
      <c r="EX65" s="22"/>
      <c r="EY65" s="22"/>
      <c r="EZ65" s="22"/>
      <c r="FA65" s="22"/>
      <c r="FB65" s="22"/>
      <c r="FC65" s="22"/>
      <c r="FD65" s="22"/>
      <c r="FE65" s="22"/>
      <c r="FF65" s="22"/>
      <c r="FG65" s="22"/>
      <c r="FH65" s="22"/>
      <c r="FI65" s="22"/>
      <c r="FJ65" s="22"/>
      <c r="FK65" s="22"/>
      <c r="FL65" s="22"/>
      <c r="FM65" s="22"/>
      <c r="FN65" s="22"/>
      <c r="FO65" s="22"/>
      <c r="FP65" s="22"/>
      <c r="FQ65" s="22"/>
      <c r="FR65" s="22"/>
      <c r="FS65" s="22"/>
      <c r="FT65" s="22"/>
      <c r="FU65" s="22"/>
      <c r="FV65" s="22"/>
      <c r="FW65" s="22"/>
      <c r="FX65" s="22"/>
      <c r="FY65" s="22"/>
      <c r="FZ65" s="22"/>
      <c r="GA65" s="22"/>
      <c r="GB65" s="22"/>
      <c r="GC65" s="22"/>
      <c r="GD65" s="22"/>
      <c r="GE65" s="22"/>
      <c r="GF65" s="22"/>
      <c r="GG65" s="22"/>
      <c r="GH65" s="22"/>
      <c r="GI65" s="22"/>
      <c r="GJ65" s="22"/>
      <c r="GK65" s="22"/>
      <c r="GL65" s="22"/>
      <c r="GM65" s="22"/>
      <c r="GN65" s="22"/>
      <c r="GO65" s="22"/>
      <c r="GP65" s="22"/>
      <c r="GQ65" s="22"/>
      <c r="GR65" s="22"/>
      <c r="GS65" s="22"/>
      <c r="GT65" s="22"/>
      <c r="GU65" s="22"/>
      <c r="GV65" s="22"/>
      <c r="GW65" s="22"/>
      <c r="GX65" s="22"/>
      <c r="GY65" s="22"/>
      <c r="GZ65" s="22"/>
      <c r="HA65" s="22"/>
      <c r="HB65" s="22"/>
      <c r="HC65" s="22"/>
      <c r="HD65" s="22"/>
      <c r="HE65" s="22"/>
      <c r="HF65" s="22"/>
      <c r="HG65" s="22"/>
      <c r="HH65" s="22"/>
      <c r="HI65" s="22"/>
      <c r="HJ65" s="22"/>
      <c r="HK65" s="22"/>
      <c r="HL65" s="22"/>
      <c r="HM65" s="22"/>
      <c r="HN65" s="22"/>
      <c r="HO65" s="22"/>
      <c r="HP65" s="22"/>
      <c r="HQ65" s="22"/>
      <c r="HR65" s="22"/>
      <c r="HS65" s="22"/>
    </row>
    <row r="66" spans="1:227" s="24" customFormat="1" ht="15" customHeight="1">
      <c r="A66" s="371"/>
      <c r="B66" s="371"/>
      <c r="C66" s="433"/>
      <c r="D66" s="324"/>
      <c r="E66" s="143"/>
      <c r="F66" s="307"/>
      <c r="G66" s="428"/>
      <c r="H66" s="428"/>
      <c r="I66" s="412"/>
      <c r="J66" s="147"/>
      <c r="K66" s="415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32"/>
      <c r="AG66" s="28"/>
      <c r="AH66" s="32"/>
      <c r="AI66" s="28"/>
      <c r="AJ66" s="28"/>
      <c r="AK66" s="409"/>
      <c r="AL66" s="28"/>
      <c r="AM66" s="28"/>
      <c r="AN66" s="116"/>
      <c r="AO66" s="116"/>
      <c r="AP66" s="116"/>
      <c r="AQ66" s="116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428"/>
      <c r="BC66" s="349"/>
      <c r="BD66" s="346"/>
      <c r="BE66" s="354"/>
      <c r="BF66" s="363"/>
      <c r="BG66" s="363"/>
      <c r="BH66" s="357"/>
      <c r="BI66" s="112"/>
      <c r="BJ66" s="360"/>
      <c r="BK66" s="22"/>
      <c r="BL66" s="22"/>
      <c r="BM66" s="22"/>
      <c r="BN66" s="22"/>
      <c r="BO66" s="23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2"/>
      <c r="DE66" s="22"/>
      <c r="DF66" s="22"/>
      <c r="DG66" s="22"/>
      <c r="DH66" s="22"/>
      <c r="DI66" s="22"/>
      <c r="DJ66" s="22"/>
      <c r="DK66" s="22"/>
      <c r="DL66" s="22"/>
      <c r="DM66" s="22"/>
      <c r="DN66" s="22"/>
      <c r="DO66" s="22"/>
      <c r="DP66" s="22"/>
      <c r="DQ66" s="22"/>
      <c r="DR66" s="22"/>
      <c r="DS66" s="22"/>
      <c r="DT66" s="22"/>
      <c r="DU66" s="22"/>
      <c r="DV66" s="22"/>
      <c r="DW66" s="22"/>
      <c r="DX66" s="22"/>
      <c r="DY66" s="22"/>
      <c r="DZ66" s="22"/>
      <c r="EA66" s="22"/>
      <c r="EB66" s="22"/>
      <c r="EC66" s="22"/>
      <c r="ED66" s="22"/>
      <c r="EE66" s="22"/>
      <c r="EF66" s="22"/>
      <c r="EG66" s="22"/>
      <c r="EH66" s="22"/>
      <c r="EI66" s="22"/>
      <c r="EJ66" s="22"/>
      <c r="EK66" s="22"/>
      <c r="EL66" s="22"/>
      <c r="EM66" s="22"/>
      <c r="EN66" s="22"/>
      <c r="EO66" s="22"/>
      <c r="EP66" s="22"/>
      <c r="EQ66" s="22"/>
      <c r="ER66" s="22"/>
      <c r="ES66" s="22"/>
      <c r="ET66" s="22"/>
      <c r="EU66" s="22"/>
      <c r="EV66" s="22"/>
      <c r="EW66" s="22"/>
      <c r="EX66" s="22"/>
      <c r="EY66" s="22"/>
      <c r="EZ66" s="22"/>
      <c r="FA66" s="22"/>
      <c r="FB66" s="22"/>
      <c r="FC66" s="22"/>
      <c r="FD66" s="22"/>
      <c r="FE66" s="22"/>
      <c r="FF66" s="22"/>
      <c r="FG66" s="22"/>
      <c r="FH66" s="22"/>
      <c r="FI66" s="22"/>
      <c r="FJ66" s="22"/>
      <c r="FK66" s="22"/>
      <c r="FL66" s="22"/>
      <c r="FM66" s="22"/>
      <c r="FN66" s="22"/>
      <c r="FO66" s="22"/>
      <c r="FP66" s="22"/>
      <c r="FQ66" s="22"/>
      <c r="FR66" s="22"/>
      <c r="FS66" s="22"/>
      <c r="FT66" s="22"/>
      <c r="FU66" s="22"/>
      <c r="FV66" s="22"/>
      <c r="FW66" s="22"/>
      <c r="FX66" s="22"/>
      <c r="FY66" s="22"/>
      <c r="FZ66" s="22"/>
      <c r="GA66" s="22"/>
      <c r="GB66" s="22"/>
      <c r="GC66" s="22"/>
      <c r="GD66" s="22"/>
      <c r="GE66" s="22"/>
      <c r="GF66" s="22"/>
      <c r="GG66" s="22"/>
      <c r="GH66" s="22"/>
      <c r="GI66" s="22"/>
      <c r="GJ66" s="22"/>
      <c r="GK66" s="22"/>
      <c r="GL66" s="22"/>
      <c r="GM66" s="22"/>
      <c r="GN66" s="22"/>
      <c r="GO66" s="22"/>
      <c r="GP66" s="22"/>
      <c r="GQ66" s="22"/>
      <c r="GR66" s="22"/>
      <c r="GS66" s="22"/>
      <c r="GT66" s="22"/>
      <c r="GU66" s="22"/>
      <c r="GV66" s="22"/>
      <c r="GW66" s="22"/>
      <c r="GX66" s="22"/>
      <c r="GY66" s="22"/>
      <c r="GZ66" s="22"/>
      <c r="HA66" s="22"/>
      <c r="HB66" s="22"/>
      <c r="HC66" s="22"/>
      <c r="HD66" s="22"/>
      <c r="HE66" s="22"/>
      <c r="HF66" s="22"/>
      <c r="HG66" s="22"/>
      <c r="HH66" s="22"/>
      <c r="HI66" s="22"/>
      <c r="HJ66" s="22"/>
      <c r="HK66" s="22"/>
      <c r="HL66" s="22"/>
      <c r="HM66" s="22"/>
      <c r="HN66" s="22"/>
      <c r="HO66" s="22"/>
      <c r="HP66" s="22"/>
      <c r="HQ66" s="22"/>
      <c r="HR66" s="22"/>
      <c r="HS66" s="22"/>
    </row>
    <row r="67" spans="1:227" s="24" customFormat="1" ht="15.75" customHeight="1" thickBot="1">
      <c r="A67" s="372"/>
      <c r="B67" s="372"/>
      <c r="C67" s="434"/>
      <c r="D67" s="325"/>
      <c r="E67" s="144"/>
      <c r="F67" s="308"/>
      <c r="G67" s="429"/>
      <c r="H67" s="429"/>
      <c r="I67" s="413"/>
      <c r="J67" s="149"/>
      <c r="K67" s="416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40"/>
      <c r="AF67" s="38"/>
      <c r="AG67" s="39"/>
      <c r="AH67" s="38"/>
      <c r="AI67" s="39"/>
      <c r="AJ67" s="39"/>
      <c r="AK67" s="410"/>
      <c r="AL67" s="40"/>
      <c r="AM67" s="40"/>
      <c r="AN67" s="117"/>
      <c r="AO67" s="117"/>
      <c r="AP67" s="117"/>
      <c r="AQ67" s="117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29"/>
      <c r="BC67" s="350"/>
      <c r="BD67" s="347"/>
      <c r="BE67" s="355"/>
      <c r="BF67" s="364"/>
      <c r="BG67" s="364"/>
      <c r="BH67" s="358"/>
      <c r="BI67" s="113"/>
      <c r="BJ67" s="361"/>
      <c r="BK67" s="22"/>
      <c r="BL67" s="22"/>
      <c r="BM67" s="22"/>
      <c r="BN67" s="22"/>
      <c r="BO67" s="23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</row>
    <row r="68" spans="1:227" s="24" customFormat="1" ht="15" customHeight="1">
      <c r="A68" s="370" t="s">
        <v>17</v>
      </c>
      <c r="B68" s="431" t="s">
        <v>1031</v>
      </c>
      <c r="C68" s="432" t="s">
        <v>721</v>
      </c>
      <c r="D68" s="323">
        <v>1</v>
      </c>
      <c r="E68" s="142" t="s">
        <v>874</v>
      </c>
      <c r="F68" s="145" t="s">
        <v>1032</v>
      </c>
      <c r="G68" s="427" t="s">
        <v>565</v>
      </c>
      <c r="H68" s="427"/>
      <c r="I68" s="411" t="s">
        <v>16</v>
      </c>
      <c r="J68" s="146" t="s">
        <v>1032</v>
      </c>
      <c r="K68" s="414">
        <f t="shared" ref="K68" si="25">IF(SUM(AI68:AI77)&gt;0,(BD68-SUM(AI68:AI77))/22,IFERROR(IF(AND(BD68&gt;=22*D68,BD68&lt;=26*D68),1*D68,IF(BD68/BE68&gt;1,1*D68+(BF68/22))+IF(BD68/BE68=1,1*D68)+IF(BD68/BE68&lt;1,IF(AND(BE68&gt;=22*D68,BE68&lt;=26*D68),BD68/22,BD68/BE68))),0))-(SUM(AG68:AG77)/22)</f>
        <v>1</v>
      </c>
      <c r="L68" s="34"/>
      <c r="M68" s="34"/>
      <c r="N68" s="34"/>
      <c r="O68" s="34"/>
      <c r="P68" s="34">
        <v>5</v>
      </c>
      <c r="Q68" s="34">
        <v>5</v>
      </c>
      <c r="R68" s="34">
        <v>5</v>
      </c>
      <c r="S68" s="34">
        <v>5</v>
      </c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25"/>
      <c r="AG68" s="26"/>
      <c r="AH68" s="25"/>
      <c r="AI68" s="26"/>
      <c r="AJ68" s="26"/>
      <c r="AK68" s="408">
        <f t="shared" ref="AK68" si="26">SUM(L68:AE77,AG68:AG77,AI68:AI77,AJ68:AJ77)</f>
        <v>21</v>
      </c>
      <c r="AL68" s="26"/>
      <c r="AM68" s="26"/>
      <c r="AN68" s="115"/>
      <c r="AO68" s="115"/>
      <c r="AP68" s="115"/>
      <c r="AQ68" s="115"/>
      <c r="AR68" s="26"/>
      <c r="AS68" s="27"/>
      <c r="AT68" s="28">
        <v>2</v>
      </c>
      <c r="AU68" s="28"/>
      <c r="AV68" s="27"/>
      <c r="AW68" s="28"/>
      <c r="AX68" s="28"/>
      <c r="AY68" s="28"/>
      <c r="AZ68" s="28"/>
      <c r="BA68" s="28"/>
      <c r="BB68" s="427" t="s">
        <v>570</v>
      </c>
      <c r="BC68" s="348">
        <f>IFERROR(VLOOKUP(BB68,Segéd2!$L$2:$M$7,2,FALSE),0)</f>
        <v>2</v>
      </c>
      <c r="BD68" s="345">
        <f t="shared" ref="BD68" si="27">SUM(AK68,AL68:BA77,BC68)</f>
        <v>26</v>
      </c>
      <c r="BE68" s="351">
        <v>26</v>
      </c>
      <c r="BF68" s="362">
        <f t="shared" ref="BF68" si="28">IF(AND(BD68&gt;26,BE68&gt;=22),(BD68-26)-IF(((AK68+SUM(AS68:BA77)+BC68)-26)&gt;0,(AK68+SUM(AS68:BA77)+BC68)-26,0)+IF(AK68+BC68-26&gt;0,AK68+BC68-26,0),IF(BD68&gt;BE68,(BD68-BE68)-IF(((AK68+SUM(AS68:BA77)+BC68)-BE68)&gt;0,(AK68+SUM(AS68:BA77)+BC68)-BE68,0)+IF(AK68+BC68-BE68&gt;0,AK68+BC68-BE68,0),0))</f>
        <v>0</v>
      </c>
      <c r="BG68" s="362">
        <f t="shared" ref="BG68" si="29">SUM(AG68:AG77)</f>
        <v>0</v>
      </c>
      <c r="BH68" s="356"/>
      <c r="BI68" s="111"/>
      <c r="BJ68" s="359"/>
      <c r="BK68" s="22"/>
      <c r="BL68" s="22"/>
      <c r="BM68" s="22"/>
      <c r="BN68" s="22"/>
      <c r="BO68" s="23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2"/>
      <c r="DE68" s="22"/>
      <c r="DF68" s="22"/>
      <c r="DG68" s="22"/>
      <c r="DH68" s="22"/>
      <c r="DI68" s="22"/>
      <c r="DJ68" s="22"/>
      <c r="DK68" s="22"/>
      <c r="DL68" s="22"/>
      <c r="DM68" s="22"/>
      <c r="DN68" s="22"/>
      <c r="DO68" s="22"/>
      <c r="DP68" s="22"/>
      <c r="DQ68" s="22"/>
      <c r="DR68" s="22"/>
      <c r="DS68" s="22"/>
      <c r="DT68" s="22"/>
      <c r="DU68" s="22"/>
      <c r="DV68" s="22"/>
      <c r="DW68" s="22"/>
      <c r="DX68" s="22"/>
      <c r="DY68" s="22"/>
      <c r="DZ68" s="22"/>
      <c r="EA68" s="22"/>
      <c r="EB68" s="22"/>
      <c r="EC68" s="22"/>
      <c r="ED68" s="22"/>
      <c r="EE68" s="22"/>
      <c r="EF68" s="22"/>
      <c r="EG68" s="22"/>
      <c r="EH68" s="22"/>
      <c r="EI68" s="22"/>
      <c r="EJ68" s="22"/>
      <c r="EK68" s="22"/>
      <c r="EL68" s="22"/>
      <c r="EM68" s="22"/>
      <c r="EN68" s="22"/>
      <c r="EO68" s="22"/>
      <c r="EP68" s="22"/>
      <c r="EQ68" s="22"/>
      <c r="ER68" s="22"/>
      <c r="ES68" s="22"/>
      <c r="ET68" s="22"/>
      <c r="EU68" s="22"/>
      <c r="EV68" s="22"/>
      <c r="EW68" s="22"/>
      <c r="EX68" s="22"/>
      <c r="EY68" s="22"/>
      <c r="EZ68" s="22"/>
      <c r="FA68" s="22"/>
      <c r="FB68" s="22"/>
      <c r="FC68" s="22"/>
      <c r="FD68" s="22"/>
      <c r="FE68" s="22"/>
      <c r="FF68" s="22"/>
      <c r="FG68" s="22"/>
      <c r="FH68" s="22"/>
      <c r="FI68" s="22"/>
      <c r="FJ68" s="22"/>
      <c r="FK68" s="22"/>
      <c r="FL68" s="22"/>
      <c r="FM68" s="22"/>
      <c r="FN68" s="22"/>
      <c r="FO68" s="22"/>
      <c r="FP68" s="22"/>
      <c r="FQ68" s="22"/>
      <c r="FR68" s="22"/>
      <c r="FS68" s="22"/>
      <c r="FT68" s="22"/>
      <c r="FU68" s="22"/>
      <c r="FV68" s="22"/>
      <c r="FW68" s="22"/>
      <c r="FX68" s="22"/>
      <c r="FY68" s="22"/>
      <c r="FZ68" s="22"/>
      <c r="GA68" s="22"/>
      <c r="GB68" s="22"/>
      <c r="GC68" s="22"/>
      <c r="GD68" s="22"/>
      <c r="GE68" s="22"/>
      <c r="GF68" s="22"/>
      <c r="GG68" s="22"/>
      <c r="GH68" s="22"/>
      <c r="GI68" s="22"/>
      <c r="GJ68" s="22"/>
      <c r="GK68" s="22"/>
      <c r="GL68" s="22"/>
      <c r="GM68" s="22"/>
      <c r="GN68" s="22"/>
      <c r="GO68" s="22"/>
      <c r="GP68" s="22"/>
      <c r="GQ68" s="22"/>
      <c r="GR68" s="22"/>
      <c r="GS68" s="22"/>
      <c r="GT68" s="22"/>
      <c r="GU68" s="22"/>
      <c r="GV68" s="22"/>
      <c r="GW68" s="22"/>
      <c r="GX68" s="22"/>
      <c r="GY68" s="22"/>
      <c r="GZ68" s="22"/>
      <c r="HA68" s="22"/>
      <c r="HB68" s="22"/>
      <c r="HC68" s="22"/>
      <c r="HD68" s="22"/>
      <c r="HE68" s="22"/>
      <c r="HF68" s="22"/>
      <c r="HG68" s="22"/>
      <c r="HH68" s="22"/>
      <c r="HI68" s="22"/>
      <c r="HJ68" s="22"/>
      <c r="HK68" s="22"/>
      <c r="HL68" s="22"/>
      <c r="HM68" s="22"/>
      <c r="HN68" s="22"/>
      <c r="HO68" s="22"/>
      <c r="HP68" s="22"/>
      <c r="HQ68" s="22"/>
      <c r="HR68" s="22"/>
      <c r="HS68" s="22"/>
    </row>
    <row r="69" spans="1:227" s="24" customFormat="1" ht="15" customHeight="1">
      <c r="A69" s="371"/>
      <c r="B69" s="371"/>
      <c r="C69" s="433"/>
      <c r="D69" s="324"/>
      <c r="E69" s="143"/>
      <c r="F69" s="307"/>
      <c r="G69" s="428"/>
      <c r="H69" s="428"/>
      <c r="I69" s="412"/>
      <c r="J69" s="147" t="s">
        <v>1019</v>
      </c>
      <c r="K69" s="415"/>
      <c r="L69" s="28"/>
      <c r="M69" s="34"/>
      <c r="N69" s="34"/>
      <c r="O69" s="34"/>
      <c r="P69" s="34"/>
      <c r="Q69" s="34">
        <v>1</v>
      </c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2"/>
      <c r="AG69" s="28"/>
      <c r="AH69" s="32"/>
      <c r="AI69" s="28"/>
      <c r="AJ69" s="28"/>
      <c r="AK69" s="409"/>
      <c r="AL69" s="28"/>
      <c r="AM69" s="28"/>
      <c r="AN69" s="116"/>
      <c r="AO69" s="116"/>
      <c r="AP69" s="116"/>
      <c r="AQ69" s="116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428"/>
      <c r="BC69" s="349"/>
      <c r="BD69" s="346"/>
      <c r="BE69" s="354"/>
      <c r="BF69" s="363"/>
      <c r="BG69" s="363"/>
      <c r="BH69" s="357"/>
      <c r="BI69" s="112"/>
      <c r="BJ69" s="360"/>
      <c r="BK69" s="22"/>
      <c r="BL69" s="22"/>
      <c r="BM69" s="22"/>
      <c r="BN69" s="22"/>
      <c r="BO69" s="23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2"/>
      <c r="DE69" s="22"/>
      <c r="DF69" s="22"/>
      <c r="DG69" s="22"/>
      <c r="DH69" s="22"/>
      <c r="DI69" s="22"/>
      <c r="DJ69" s="22"/>
      <c r="DK69" s="22"/>
      <c r="DL69" s="22"/>
      <c r="DM69" s="22"/>
      <c r="DN69" s="22"/>
      <c r="DO69" s="22"/>
      <c r="DP69" s="22"/>
      <c r="DQ69" s="22"/>
      <c r="DR69" s="22"/>
      <c r="DS69" s="22"/>
      <c r="DT69" s="22"/>
      <c r="DU69" s="22"/>
      <c r="DV69" s="22"/>
      <c r="DW69" s="22"/>
      <c r="DX69" s="22"/>
      <c r="DY69" s="22"/>
      <c r="DZ69" s="22"/>
      <c r="EA69" s="22"/>
      <c r="EB69" s="22"/>
      <c r="EC69" s="22"/>
      <c r="ED69" s="22"/>
      <c r="EE69" s="22"/>
      <c r="EF69" s="22"/>
      <c r="EG69" s="22"/>
      <c r="EH69" s="22"/>
      <c r="EI69" s="22"/>
      <c r="EJ69" s="22"/>
      <c r="EK69" s="22"/>
      <c r="EL69" s="22"/>
      <c r="EM69" s="22"/>
      <c r="EN69" s="22"/>
      <c r="EO69" s="22"/>
      <c r="EP69" s="22"/>
      <c r="EQ69" s="22"/>
      <c r="ER69" s="22"/>
      <c r="ES69" s="22"/>
      <c r="ET69" s="22"/>
      <c r="EU69" s="22"/>
      <c r="EV69" s="22"/>
      <c r="EW69" s="22"/>
      <c r="EX69" s="22"/>
      <c r="EY69" s="22"/>
      <c r="EZ69" s="22"/>
      <c r="FA69" s="22"/>
      <c r="FB69" s="22"/>
      <c r="FC69" s="22"/>
      <c r="FD69" s="22"/>
      <c r="FE69" s="22"/>
      <c r="FF69" s="22"/>
      <c r="FG69" s="22"/>
      <c r="FH69" s="22"/>
      <c r="FI69" s="22"/>
      <c r="FJ69" s="22"/>
      <c r="FK69" s="22"/>
      <c r="FL69" s="22"/>
      <c r="FM69" s="22"/>
      <c r="FN69" s="22"/>
      <c r="FO69" s="22"/>
      <c r="FP69" s="22"/>
      <c r="FQ69" s="22"/>
      <c r="FR69" s="22"/>
      <c r="FS69" s="22"/>
      <c r="FT69" s="22"/>
      <c r="FU69" s="22"/>
      <c r="FV69" s="22"/>
      <c r="FW69" s="22"/>
      <c r="FX69" s="22"/>
      <c r="FY69" s="22"/>
      <c r="FZ69" s="22"/>
      <c r="GA69" s="22"/>
      <c r="GB69" s="22"/>
      <c r="GC69" s="22"/>
      <c r="GD69" s="22"/>
      <c r="GE69" s="22"/>
      <c r="GF69" s="22"/>
      <c r="GG69" s="22"/>
      <c r="GH69" s="22"/>
      <c r="GI69" s="22"/>
      <c r="GJ69" s="22"/>
      <c r="GK69" s="22"/>
      <c r="GL69" s="22"/>
      <c r="GM69" s="22"/>
      <c r="GN69" s="22"/>
      <c r="GO69" s="22"/>
      <c r="GP69" s="22"/>
      <c r="GQ69" s="22"/>
      <c r="GR69" s="22"/>
      <c r="GS69" s="22"/>
      <c r="GT69" s="22"/>
      <c r="GU69" s="22"/>
      <c r="GV69" s="22"/>
      <c r="GW69" s="22"/>
      <c r="GX69" s="22"/>
      <c r="GY69" s="22"/>
      <c r="GZ69" s="22"/>
      <c r="HA69" s="22"/>
      <c r="HB69" s="22"/>
      <c r="HC69" s="22"/>
      <c r="HD69" s="22"/>
      <c r="HE69" s="22"/>
      <c r="HF69" s="22"/>
      <c r="HG69" s="22"/>
      <c r="HH69" s="22"/>
      <c r="HI69" s="22"/>
      <c r="HJ69" s="22"/>
      <c r="HK69" s="22"/>
      <c r="HL69" s="22"/>
      <c r="HM69" s="22"/>
      <c r="HN69" s="22"/>
      <c r="HO69" s="22"/>
      <c r="HP69" s="22"/>
      <c r="HQ69" s="22"/>
      <c r="HR69" s="22"/>
      <c r="HS69" s="22"/>
    </row>
    <row r="70" spans="1:227" s="24" customFormat="1" ht="15" customHeight="1">
      <c r="A70" s="371"/>
      <c r="B70" s="371"/>
      <c r="C70" s="433"/>
      <c r="D70" s="324"/>
      <c r="E70" s="143"/>
      <c r="F70" s="307"/>
      <c r="G70" s="428"/>
      <c r="H70" s="428"/>
      <c r="I70" s="412"/>
      <c r="J70" s="147" t="s">
        <v>1039</v>
      </c>
      <c r="K70" s="415"/>
      <c r="L70" s="28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2"/>
      <c r="AG70" s="28"/>
      <c r="AH70" s="32"/>
      <c r="AI70" s="28"/>
      <c r="AJ70" s="28"/>
      <c r="AK70" s="409"/>
      <c r="AL70" s="28"/>
      <c r="AM70" s="28">
        <v>1</v>
      </c>
      <c r="AN70" s="116"/>
      <c r="AO70" s="116"/>
      <c r="AP70" s="116"/>
      <c r="AQ70" s="116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428"/>
      <c r="BC70" s="349"/>
      <c r="BD70" s="346"/>
      <c r="BE70" s="354"/>
      <c r="BF70" s="363"/>
      <c r="BG70" s="363"/>
      <c r="BH70" s="357"/>
      <c r="BI70" s="112"/>
      <c r="BJ70" s="360"/>
      <c r="BK70" s="22"/>
      <c r="BL70" s="22"/>
      <c r="BM70" s="22"/>
      <c r="BN70" s="22"/>
      <c r="BO70" s="23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2"/>
      <c r="DE70" s="22"/>
      <c r="DF70" s="22"/>
      <c r="DG70" s="22"/>
      <c r="DH70" s="22"/>
      <c r="DI70" s="22"/>
      <c r="DJ70" s="22"/>
      <c r="DK70" s="22"/>
      <c r="DL70" s="22"/>
      <c r="DM70" s="22"/>
      <c r="DN70" s="22"/>
      <c r="DO70" s="22"/>
      <c r="DP70" s="22"/>
      <c r="DQ70" s="22"/>
      <c r="DR70" s="22"/>
      <c r="DS70" s="22"/>
      <c r="DT70" s="22"/>
      <c r="DU70" s="22"/>
      <c r="DV70" s="22"/>
      <c r="DW70" s="22"/>
      <c r="DX70" s="22"/>
      <c r="DY70" s="22"/>
      <c r="DZ70" s="22"/>
      <c r="EA70" s="22"/>
      <c r="EB70" s="22"/>
      <c r="EC70" s="22"/>
      <c r="ED70" s="22"/>
      <c r="EE70" s="22"/>
      <c r="EF70" s="22"/>
      <c r="EG70" s="22"/>
      <c r="EH70" s="22"/>
      <c r="EI70" s="22"/>
      <c r="EJ70" s="22"/>
      <c r="EK70" s="22"/>
      <c r="EL70" s="22"/>
      <c r="EM70" s="22"/>
      <c r="EN70" s="22"/>
      <c r="EO70" s="22"/>
      <c r="EP70" s="22"/>
      <c r="EQ70" s="22"/>
      <c r="ER70" s="22"/>
      <c r="ES70" s="22"/>
      <c r="ET70" s="22"/>
      <c r="EU70" s="22"/>
      <c r="EV70" s="22"/>
      <c r="EW70" s="22"/>
      <c r="EX70" s="22"/>
      <c r="EY70" s="22"/>
      <c r="EZ70" s="22"/>
      <c r="FA70" s="22"/>
      <c r="FB70" s="22"/>
      <c r="FC70" s="22"/>
      <c r="FD70" s="22"/>
      <c r="FE70" s="22"/>
      <c r="FF70" s="22"/>
      <c r="FG70" s="22"/>
      <c r="FH70" s="22"/>
      <c r="FI70" s="22"/>
      <c r="FJ70" s="22"/>
      <c r="FK70" s="22"/>
      <c r="FL70" s="22"/>
      <c r="FM70" s="22"/>
      <c r="FN70" s="22"/>
      <c r="FO70" s="22"/>
      <c r="FP70" s="22"/>
      <c r="FQ70" s="22"/>
      <c r="FR70" s="22"/>
      <c r="FS70" s="22"/>
      <c r="FT70" s="22"/>
      <c r="FU70" s="22"/>
      <c r="FV70" s="22"/>
      <c r="FW70" s="22"/>
      <c r="FX70" s="22"/>
      <c r="FY70" s="22"/>
      <c r="FZ70" s="22"/>
      <c r="GA70" s="22"/>
      <c r="GB70" s="22"/>
      <c r="GC70" s="22"/>
      <c r="GD70" s="22"/>
      <c r="GE70" s="22"/>
      <c r="GF70" s="22"/>
      <c r="GG70" s="22"/>
      <c r="GH70" s="22"/>
      <c r="GI70" s="22"/>
      <c r="GJ70" s="22"/>
      <c r="GK70" s="22"/>
      <c r="GL70" s="22"/>
      <c r="GM70" s="22"/>
      <c r="GN70" s="22"/>
      <c r="GO70" s="22"/>
      <c r="GP70" s="22"/>
      <c r="GQ70" s="22"/>
      <c r="GR70" s="22"/>
      <c r="GS70" s="22"/>
      <c r="GT70" s="22"/>
      <c r="GU70" s="22"/>
      <c r="GV70" s="22"/>
      <c r="GW70" s="22"/>
      <c r="GX70" s="22"/>
      <c r="GY70" s="22"/>
      <c r="GZ70" s="22"/>
      <c r="HA70" s="22"/>
      <c r="HB70" s="22"/>
      <c r="HC70" s="22"/>
      <c r="HD70" s="22"/>
      <c r="HE70" s="22"/>
      <c r="HF70" s="22"/>
      <c r="HG70" s="22"/>
      <c r="HH70" s="22"/>
      <c r="HI70" s="22"/>
      <c r="HJ70" s="22"/>
      <c r="HK70" s="22"/>
      <c r="HL70" s="22"/>
      <c r="HM70" s="22"/>
      <c r="HN70" s="22"/>
      <c r="HO70" s="22"/>
      <c r="HP70" s="22"/>
      <c r="HQ70" s="22"/>
      <c r="HR70" s="22"/>
      <c r="HS70" s="22"/>
    </row>
    <row r="71" spans="1:227" s="24" customFormat="1" ht="15" customHeight="1">
      <c r="A71" s="371"/>
      <c r="B71" s="371"/>
      <c r="C71" s="433"/>
      <c r="D71" s="324"/>
      <c r="E71" s="143"/>
      <c r="F71" s="307"/>
      <c r="G71" s="428"/>
      <c r="H71" s="428"/>
      <c r="I71" s="412"/>
      <c r="J71" s="147"/>
      <c r="K71" s="415"/>
      <c r="L71" s="28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2"/>
      <c r="AG71" s="28"/>
      <c r="AH71" s="32"/>
      <c r="AI71" s="28"/>
      <c r="AJ71" s="28"/>
      <c r="AK71" s="409"/>
      <c r="AL71" s="28"/>
      <c r="AM71" s="28"/>
      <c r="AN71" s="116"/>
      <c r="AO71" s="116"/>
      <c r="AP71" s="116"/>
      <c r="AQ71" s="116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428"/>
      <c r="BC71" s="349"/>
      <c r="BD71" s="346"/>
      <c r="BE71" s="354"/>
      <c r="BF71" s="363"/>
      <c r="BG71" s="363"/>
      <c r="BH71" s="357"/>
      <c r="BI71" s="112"/>
      <c r="BJ71" s="360"/>
      <c r="BK71" s="22"/>
      <c r="BL71" s="22"/>
      <c r="BM71" s="22"/>
      <c r="BN71" s="22"/>
      <c r="BO71" s="23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</row>
    <row r="72" spans="1:227" s="24" customFormat="1" ht="15" customHeight="1">
      <c r="A72" s="371"/>
      <c r="B72" s="371"/>
      <c r="C72" s="433"/>
      <c r="D72" s="324"/>
      <c r="E72" s="143"/>
      <c r="F72" s="307"/>
      <c r="G72" s="428"/>
      <c r="H72" s="428"/>
      <c r="I72" s="412"/>
      <c r="J72" s="31"/>
      <c r="K72" s="415"/>
      <c r="L72" s="28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2"/>
      <c r="AG72" s="28"/>
      <c r="AH72" s="32"/>
      <c r="AI72" s="28"/>
      <c r="AJ72" s="28"/>
      <c r="AK72" s="409"/>
      <c r="AL72" s="28"/>
      <c r="AM72" s="28"/>
      <c r="AN72" s="116"/>
      <c r="AO72" s="116"/>
      <c r="AP72" s="116"/>
      <c r="AQ72" s="116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428"/>
      <c r="BC72" s="349"/>
      <c r="BD72" s="346"/>
      <c r="BE72" s="354"/>
      <c r="BF72" s="363"/>
      <c r="BG72" s="363"/>
      <c r="BH72" s="357"/>
      <c r="BI72" s="112"/>
      <c r="BJ72" s="360"/>
      <c r="BK72" s="22"/>
      <c r="BL72" s="22"/>
      <c r="BM72" s="22"/>
      <c r="BN72" s="22"/>
      <c r="BO72" s="23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22"/>
      <c r="CU72" s="22"/>
      <c r="CV72" s="22"/>
      <c r="CW72" s="22"/>
      <c r="CX72" s="22"/>
      <c r="CY72" s="22"/>
      <c r="CZ72" s="22"/>
      <c r="DA72" s="22"/>
      <c r="DB72" s="22"/>
      <c r="DC72" s="22"/>
      <c r="DD72" s="22"/>
      <c r="DE72" s="22"/>
      <c r="DF72" s="22"/>
      <c r="DG72" s="22"/>
      <c r="DH72" s="22"/>
      <c r="DI72" s="22"/>
      <c r="DJ72" s="22"/>
      <c r="DK72" s="22"/>
      <c r="DL72" s="22"/>
      <c r="DM72" s="22"/>
      <c r="DN72" s="22"/>
      <c r="DO72" s="22"/>
      <c r="DP72" s="22"/>
      <c r="DQ72" s="22"/>
      <c r="DR72" s="22"/>
      <c r="DS72" s="22"/>
      <c r="DT72" s="22"/>
      <c r="DU72" s="22"/>
      <c r="DV72" s="22"/>
      <c r="DW72" s="22"/>
      <c r="DX72" s="22"/>
      <c r="DY72" s="22"/>
      <c r="DZ72" s="22"/>
      <c r="EA72" s="22"/>
      <c r="EB72" s="22"/>
      <c r="EC72" s="22"/>
      <c r="ED72" s="22"/>
      <c r="EE72" s="22"/>
      <c r="EF72" s="22"/>
      <c r="EG72" s="22"/>
      <c r="EH72" s="22"/>
      <c r="EI72" s="22"/>
      <c r="EJ72" s="22"/>
      <c r="EK72" s="22"/>
      <c r="EL72" s="22"/>
      <c r="EM72" s="22"/>
      <c r="EN72" s="22"/>
      <c r="EO72" s="22"/>
      <c r="EP72" s="22"/>
      <c r="EQ72" s="22"/>
      <c r="ER72" s="22"/>
      <c r="ES72" s="22"/>
      <c r="ET72" s="22"/>
      <c r="EU72" s="22"/>
      <c r="EV72" s="22"/>
      <c r="EW72" s="22"/>
      <c r="EX72" s="22"/>
      <c r="EY72" s="22"/>
      <c r="EZ72" s="22"/>
      <c r="FA72" s="22"/>
      <c r="FB72" s="22"/>
      <c r="FC72" s="22"/>
      <c r="FD72" s="22"/>
      <c r="FE72" s="22"/>
      <c r="FF72" s="22"/>
      <c r="FG72" s="22"/>
      <c r="FH72" s="22"/>
      <c r="FI72" s="22"/>
      <c r="FJ72" s="22"/>
      <c r="FK72" s="22"/>
      <c r="FL72" s="22"/>
      <c r="FM72" s="22"/>
      <c r="FN72" s="22"/>
      <c r="FO72" s="22"/>
      <c r="FP72" s="22"/>
      <c r="FQ72" s="22"/>
      <c r="FR72" s="22"/>
      <c r="FS72" s="22"/>
      <c r="FT72" s="22"/>
      <c r="FU72" s="22"/>
      <c r="FV72" s="22"/>
      <c r="FW72" s="22"/>
      <c r="FX72" s="22"/>
      <c r="FY72" s="22"/>
      <c r="FZ72" s="22"/>
      <c r="GA72" s="22"/>
      <c r="GB72" s="22"/>
      <c r="GC72" s="22"/>
      <c r="GD72" s="22"/>
      <c r="GE72" s="22"/>
      <c r="GF72" s="22"/>
      <c r="GG72" s="22"/>
      <c r="GH72" s="22"/>
      <c r="GI72" s="22"/>
      <c r="GJ72" s="22"/>
      <c r="GK72" s="22"/>
      <c r="GL72" s="22"/>
      <c r="GM72" s="22"/>
      <c r="GN72" s="22"/>
      <c r="GO72" s="22"/>
      <c r="GP72" s="22"/>
      <c r="GQ72" s="22"/>
      <c r="GR72" s="22"/>
      <c r="GS72" s="22"/>
      <c r="GT72" s="22"/>
      <c r="GU72" s="22"/>
      <c r="GV72" s="22"/>
      <c r="GW72" s="22"/>
      <c r="GX72" s="22"/>
      <c r="GY72" s="22"/>
      <c r="GZ72" s="22"/>
      <c r="HA72" s="22"/>
      <c r="HB72" s="22"/>
      <c r="HC72" s="22"/>
      <c r="HD72" s="22"/>
      <c r="HE72" s="22"/>
      <c r="HF72" s="22"/>
      <c r="HG72" s="22"/>
      <c r="HH72" s="22"/>
      <c r="HI72" s="22"/>
      <c r="HJ72" s="22"/>
      <c r="HK72" s="22"/>
      <c r="HL72" s="22"/>
      <c r="HM72" s="22"/>
      <c r="HN72" s="22"/>
      <c r="HO72" s="22"/>
      <c r="HP72" s="22"/>
      <c r="HQ72" s="22"/>
      <c r="HR72" s="22"/>
      <c r="HS72" s="22"/>
    </row>
    <row r="73" spans="1:227" s="24" customFormat="1" ht="15" customHeight="1">
      <c r="A73" s="371"/>
      <c r="B73" s="371"/>
      <c r="C73" s="433"/>
      <c r="D73" s="324"/>
      <c r="E73" s="143"/>
      <c r="F73" s="307"/>
      <c r="G73" s="428"/>
      <c r="H73" s="428"/>
      <c r="I73" s="412"/>
      <c r="J73" s="148"/>
      <c r="K73" s="415"/>
      <c r="L73" s="28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3"/>
      <c r="AG73" s="34"/>
      <c r="AH73" s="33"/>
      <c r="AI73" s="34"/>
      <c r="AJ73" s="34"/>
      <c r="AK73" s="409"/>
      <c r="AL73" s="28"/>
      <c r="AM73" s="28"/>
      <c r="AN73" s="116"/>
      <c r="AO73" s="116"/>
      <c r="AP73" s="116"/>
      <c r="AQ73" s="116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428"/>
      <c r="BC73" s="349"/>
      <c r="BD73" s="346"/>
      <c r="BE73" s="354"/>
      <c r="BF73" s="363"/>
      <c r="BG73" s="363"/>
      <c r="BH73" s="357"/>
      <c r="BI73" s="112"/>
      <c r="BJ73" s="360"/>
      <c r="BK73" s="22"/>
      <c r="BL73" s="22"/>
      <c r="BM73" s="22"/>
      <c r="BN73" s="22"/>
      <c r="BO73" s="23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22"/>
      <c r="CU73" s="22"/>
      <c r="CV73" s="22"/>
      <c r="CW73" s="22"/>
      <c r="CX73" s="22"/>
      <c r="CY73" s="22"/>
      <c r="CZ73" s="22"/>
      <c r="DA73" s="22"/>
      <c r="DB73" s="22"/>
      <c r="DC73" s="22"/>
      <c r="DD73" s="22"/>
      <c r="DE73" s="22"/>
      <c r="DF73" s="22"/>
      <c r="DG73" s="22"/>
      <c r="DH73" s="22"/>
      <c r="DI73" s="22"/>
      <c r="DJ73" s="22"/>
      <c r="DK73" s="22"/>
      <c r="DL73" s="22"/>
      <c r="DM73" s="22"/>
      <c r="DN73" s="22"/>
      <c r="DO73" s="22"/>
      <c r="DP73" s="22"/>
      <c r="DQ73" s="22"/>
      <c r="DR73" s="22"/>
      <c r="DS73" s="22"/>
      <c r="DT73" s="22"/>
      <c r="DU73" s="22"/>
      <c r="DV73" s="22"/>
      <c r="DW73" s="22"/>
      <c r="DX73" s="22"/>
      <c r="DY73" s="22"/>
      <c r="DZ73" s="22"/>
      <c r="EA73" s="22"/>
      <c r="EB73" s="22"/>
      <c r="EC73" s="22"/>
      <c r="ED73" s="22"/>
      <c r="EE73" s="22"/>
      <c r="EF73" s="22"/>
      <c r="EG73" s="22"/>
      <c r="EH73" s="22"/>
      <c r="EI73" s="22"/>
      <c r="EJ73" s="22"/>
      <c r="EK73" s="22"/>
      <c r="EL73" s="22"/>
      <c r="EM73" s="22"/>
      <c r="EN73" s="22"/>
      <c r="EO73" s="22"/>
      <c r="EP73" s="22"/>
      <c r="EQ73" s="22"/>
      <c r="ER73" s="22"/>
      <c r="ES73" s="22"/>
      <c r="ET73" s="22"/>
      <c r="EU73" s="22"/>
      <c r="EV73" s="22"/>
      <c r="EW73" s="22"/>
      <c r="EX73" s="22"/>
      <c r="EY73" s="22"/>
      <c r="EZ73" s="22"/>
      <c r="FA73" s="22"/>
      <c r="FB73" s="22"/>
      <c r="FC73" s="22"/>
      <c r="FD73" s="22"/>
      <c r="FE73" s="22"/>
      <c r="FF73" s="22"/>
      <c r="FG73" s="22"/>
      <c r="FH73" s="22"/>
      <c r="FI73" s="22"/>
      <c r="FJ73" s="22"/>
      <c r="FK73" s="22"/>
      <c r="FL73" s="22"/>
      <c r="FM73" s="22"/>
      <c r="FN73" s="22"/>
      <c r="FO73" s="22"/>
      <c r="FP73" s="22"/>
      <c r="FQ73" s="22"/>
      <c r="FR73" s="22"/>
      <c r="FS73" s="22"/>
      <c r="FT73" s="22"/>
      <c r="FU73" s="22"/>
      <c r="FV73" s="22"/>
      <c r="FW73" s="22"/>
      <c r="FX73" s="22"/>
      <c r="FY73" s="22"/>
      <c r="FZ73" s="22"/>
      <c r="GA73" s="22"/>
      <c r="GB73" s="22"/>
      <c r="GC73" s="22"/>
      <c r="GD73" s="22"/>
      <c r="GE73" s="22"/>
      <c r="GF73" s="22"/>
      <c r="GG73" s="22"/>
      <c r="GH73" s="22"/>
      <c r="GI73" s="22"/>
      <c r="GJ73" s="22"/>
      <c r="GK73" s="22"/>
      <c r="GL73" s="22"/>
      <c r="GM73" s="22"/>
      <c r="GN73" s="22"/>
      <c r="GO73" s="22"/>
      <c r="GP73" s="22"/>
      <c r="GQ73" s="22"/>
      <c r="GR73" s="22"/>
      <c r="GS73" s="22"/>
      <c r="GT73" s="22"/>
      <c r="GU73" s="22"/>
      <c r="GV73" s="22"/>
      <c r="GW73" s="22"/>
      <c r="GX73" s="22"/>
      <c r="GY73" s="22"/>
      <c r="GZ73" s="22"/>
      <c r="HA73" s="22"/>
      <c r="HB73" s="22"/>
      <c r="HC73" s="22"/>
      <c r="HD73" s="22"/>
      <c r="HE73" s="22"/>
      <c r="HF73" s="22"/>
      <c r="HG73" s="22"/>
      <c r="HH73" s="22"/>
      <c r="HI73" s="22"/>
      <c r="HJ73" s="22"/>
      <c r="HK73" s="22"/>
      <c r="HL73" s="22"/>
      <c r="HM73" s="22"/>
      <c r="HN73" s="22"/>
      <c r="HO73" s="22"/>
      <c r="HP73" s="22"/>
      <c r="HQ73" s="22"/>
      <c r="HR73" s="22"/>
      <c r="HS73" s="22"/>
    </row>
    <row r="74" spans="1:227" s="24" customFormat="1" ht="15" customHeight="1">
      <c r="A74" s="371"/>
      <c r="B74" s="371"/>
      <c r="C74" s="433"/>
      <c r="D74" s="324"/>
      <c r="E74" s="143"/>
      <c r="F74" s="307"/>
      <c r="G74" s="428"/>
      <c r="H74" s="428"/>
      <c r="I74" s="412"/>
      <c r="J74" s="147"/>
      <c r="K74" s="415"/>
      <c r="L74" s="28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2"/>
      <c r="AG74" s="28"/>
      <c r="AH74" s="32"/>
      <c r="AI74" s="28"/>
      <c r="AJ74" s="28"/>
      <c r="AK74" s="409"/>
      <c r="AL74" s="28"/>
      <c r="AM74" s="28"/>
      <c r="AN74" s="116"/>
      <c r="AO74" s="116"/>
      <c r="AP74" s="116"/>
      <c r="AQ74" s="116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428"/>
      <c r="BC74" s="349"/>
      <c r="BD74" s="346"/>
      <c r="BE74" s="354"/>
      <c r="BF74" s="363"/>
      <c r="BG74" s="363"/>
      <c r="BH74" s="357"/>
      <c r="BI74" s="112"/>
      <c r="BJ74" s="360"/>
      <c r="BK74" s="22"/>
      <c r="BL74" s="22"/>
      <c r="BM74" s="22"/>
      <c r="BN74" s="22"/>
      <c r="BO74" s="23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22"/>
      <c r="CU74" s="22"/>
      <c r="CV74" s="22"/>
      <c r="CW74" s="22"/>
      <c r="CX74" s="22"/>
      <c r="CY74" s="22"/>
      <c r="CZ74" s="22"/>
      <c r="DA74" s="22"/>
      <c r="DB74" s="22"/>
      <c r="DC74" s="22"/>
      <c r="DD74" s="22"/>
      <c r="DE74" s="22"/>
      <c r="DF74" s="22"/>
      <c r="DG74" s="22"/>
      <c r="DH74" s="22"/>
      <c r="DI74" s="22"/>
      <c r="DJ74" s="22"/>
      <c r="DK74" s="22"/>
      <c r="DL74" s="22"/>
      <c r="DM74" s="22"/>
      <c r="DN74" s="22"/>
      <c r="DO74" s="22"/>
      <c r="DP74" s="22"/>
      <c r="DQ74" s="22"/>
      <c r="DR74" s="22"/>
      <c r="DS74" s="22"/>
      <c r="DT74" s="22"/>
      <c r="DU74" s="22"/>
      <c r="DV74" s="22"/>
      <c r="DW74" s="22"/>
      <c r="DX74" s="22"/>
      <c r="DY74" s="22"/>
      <c r="DZ74" s="22"/>
      <c r="EA74" s="22"/>
      <c r="EB74" s="22"/>
      <c r="EC74" s="22"/>
      <c r="ED74" s="22"/>
      <c r="EE74" s="22"/>
      <c r="EF74" s="22"/>
      <c r="EG74" s="22"/>
      <c r="EH74" s="22"/>
      <c r="EI74" s="22"/>
      <c r="EJ74" s="22"/>
      <c r="EK74" s="22"/>
      <c r="EL74" s="22"/>
      <c r="EM74" s="22"/>
      <c r="EN74" s="22"/>
      <c r="EO74" s="22"/>
      <c r="EP74" s="22"/>
      <c r="EQ74" s="22"/>
      <c r="ER74" s="22"/>
      <c r="ES74" s="22"/>
      <c r="ET74" s="22"/>
      <c r="EU74" s="22"/>
      <c r="EV74" s="22"/>
      <c r="EW74" s="22"/>
      <c r="EX74" s="22"/>
      <c r="EY74" s="22"/>
      <c r="EZ74" s="22"/>
      <c r="FA74" s="22"/>
      <c r="FB74" s="22"/>
      <c r="FC74" s="22"/>
      <c r="FD74" s="22"/>
      <c r="FE74" s="22"/>
      <c r="FF74" s="22"/>
      <c r="FG74" s="22"/>
      <c r="FH74" s="22"/>
      <c r="FI74" s="22"/>
      <c r="FJ74" s="22"/>
      <c r="FK74" s="22"/>
      <c r="FL74" s="22"/>
      <c r="FM74" s="22"/>
      <c r="FN74" s="22"/>
      <c r="FO74" s="22"/>
      <c r="FP74" s="22"/>
      <c r="FQ74" s="22"/>
      <c r="FR74" s="22"/>
      <c r="FS74" s="22"/>
      <c r="FT74" s="22"/>
      <c r="FU74" s="22"/>
      <c r="FV74" s="22"/>
      <c r="FW74" s="22"/>
      <c r="FX74" s="22"/>
      <c r="FY74" s="22"/>
      <c r="FZ74" s="22"/>
      <c r="GA74" s="22"/>
      <c r="GB74" s="22"/>
      <c r="GC74" s="22"/>
      <c r="GD74" s="22"/>
      <c r="GE74" s="22"/>
      <c r="GF74" s="22"/>
      <c r="GG74" s="22"/>
      <c r="GH74" s="22"/>
      <c r="GI74" s="22"/>
      <c r="GJ74" s="22"/>
      <c r="GK74" s="22"/>
      <c r="GL74" s="22"/>
      <c r="GM74" s="22"/>
      <c r="GN74" s="22"/>
      <c r="GO74" s="22"/>
      <c r="GP74" s="22"/>
      <c r="GQ74" s="22"/>
      <c r="GR74" s="22"/>
      <c r="GS74" s="22"/>
      <c r="GT74" s="22"/>
      <c r="GU74" s="22"/>
      <c r="GV74" s="22"/>
      <c r="GW74" s="22"/>
      <c r="GX74" s="22"/>
      <c r="GY74" s="22"/>
      <c r="GZ74" s="22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</row>
    <row r="75" spans="1:227" s="24" customFormat="1" ht="15" customHeight="1">
      <c r="A75" s="371"/>
      <c r="B75" s="371"/>
      <c r="C75" s="433"/>
      <c r="D75" s="324"/>
      <c r="E75" s="143"/>
      <c r="F75" s="307"/>
      <c r="G75" s="428"/>
      <c r="H75" s="428"/>
      <c r="I75" s="412"/>
      <c r="J75" s="147"/>
      <c r="K75" s="415"/>
      <c r="L75" s="28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2"/>
      <c r="AG75" s="28"/>
      <c r="AH75" s="32"/>
      <c r="AI75" s="28"/>
      <c r="AJ75" s="28"/>
      <c r="AK75" s="409"/>
      <c r="AL75" s="28"/>
      <c r="AM75" s="28"/>
      <c r="AN75" s="116"/>
      <c r="AO75" s="116"/>
      <c r="AP75" s="116"/>
      <c r="AQ75" s="116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428"/>
      <c r="BC75" s="349"/>
      <c r="BD75" s="346"/>
      <c r="BE75" s="354"/>
      <c r="BF75" s="363"/>
      <c r="BG75" s="363"/>
      <c r="BH75" s="357"/>
      <c r="BI75" s="112"/>
      <c r="BJ75" s="360"/>
      <c r="BK75" s="22"/>
      <c r="BL75" s="22"/>
      <c r="BM75" s="22"/>
      <c r="BN75" s="22"/>
      <c r="BO75" s="23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22"/>
      <c r="CU75" s="22"/>
      <c r="CV75" s="22"/>
      <c r="CW75" s="22"/>
      <c r="CX75" s="22"/>
      <c r="CY75" s="22"/>
      <c r="CZ75" s="22"/>
      <c r="DA75" s="22"/>
      <c r="DB75" s="22"/>
      <c r="DC75" s="22"/>
      <c r="DD75" s="22"/>
      <c r="DE75" s="22"/>
      <c r="DF75" s="22"/>
      <c r="DG75" s="22"/>
      <c r="DH75" s="22"/>
      <c r="DI75" s="22"/>
      <c r="DJ75" s="22"/>
      <c r="DK75" s="22"/>
      <c r="DL75" s="22"/>
      <c r="DM75" s="22"/>
      <c r="DN75" s="22"/>
      <c r="DO75" s="22"/>
      <c r="DP75" s="22"/>
      <c r="DQ75" s="22"/>
      <c r="DR75" s="22"/>
      <c r="DS75" s="22"/>
      <c r="DT75" s="22"/>
      <c r="DU75" s="22"/>
      <c r="DV75" s="22"/>
      <c r="DW75" s="22"/>
      <c r="DX75" s="22"/>
      <c r="DY75" s="22"/>
      <c r="DZ75" s="22"/>
      <c r="EA75" s="22"/>
      <c r="EB75" s="22"/>
      <c r="EC75" s="22"/>
      <c r="ED75" s="22"/>
      <c r="EE75" s="22"/>
      <c r="EF75" s="22"/>
      <c r="EG75" s="22"/>
      <c r="EH75" s="22"/>
      <c r="EI75" s="22"/>
      <c r="EJ75" s="22"/>
      <c r="EK75" s="22"/>
      <c r="EL75" s="22"/>
      <c r="EM75" s="22"/>
      <c r="EN75" s="22"/>
      <c r="EO75" s="22"/>
      <c r="EP75" s="22"/>
      <c r="EQ75" s="22"/>
      <c r="ER75" s="22"/>
      <c r="ES75" s="22"/>
      <c r="ET75" s="22"/>
      <c r="EU75" s="22"/>
      <c r="EV75" s="22"/>
      <c r="EW75" s="22"/>
      <c r="EX75" s="22"/>
      <c r="EY75" s="22"/>
      <c r="EZ75" s="22"/>
      <c r="FA75" s="22"/>
      <c r="FB75" s="22"/>
      <c r="FC75" s="22"/>
      <c r="FD75" s="22"/>
      <c r="FE75" s="22"/>
      <c r="FF75" s="22"/>
      <c r="FG75" s="22"/>
      <c r="FH75" s="22"/>
      <c r="FI75" s="22"/>
      <c r="FJ75" s="22"/>
      <c r="FK75" s="22"/>
      <c r="FL75" s="22"/>
      <c r="FM75" s="22"/>
      <c r="FN75" s="22"/>
      <c r="FO75" s="22"/>
      <c r="FP75" s="22"/>
      <c r="FQ75" s="22"/>
      <c r="FR75" s="22"/>
      <c r="FS75" s="22"/>
      <c r="FT75" s="22"/>
      <c r="FU75" s="22"/>
      <c r="FV75" s="22"/>
      <c r="FW75" s="22"/>
      <c r="FX75" s="22"/>
      <c r="FY75" s="22"/>
      <c r="FZ75" s="22"/>
      <c r="GA75" s="22"/>
      <c r="GB75" s="22"/>
      <c r="GC75" s="22"/>
      <c r="GD75" s="22"/>
      <c r="GE75" s="22"/>
      <c r="GF75" s="22"/>
      <c r="GG75" s="22"/>
      <c r="GH75" s="22"/>
      <c r="GI75" s="22"/>
      <c r="GJ75" s="22"/>
      <c r="GK75" s="22"/>
      <c r="GL75" s="22"/>
      <c r="GM75" s="22"/>
      <c r="GN75" s="22"/>
      <c r="GO75" s="22"/>
      <c r="GP75" s="22"/>
      <c r="GQ75" s="22"/>
      <c r="GR75" s="22"/>
      <c r="GS75" s="22"/>
      <c r="GT75" s="22"/>
      <c r="GU75" s="22"/>
      <c r="GV75" s="22"/>
      <c r="GW75" s="22"/>
      <c r="GX75" s="22"/>
      <c r="GY75" s="22"/>
      <c r="GZ75" s="22"/>
      <c r="HA75" s="22"/>
      <c r="HB75" s="22"/>
      <c r="HC75" s="22"/>
      <c r="HD75" s="22"/>
      <c r="HE75" s="22"/>
      <c r="HF75" s="22"/>
      <c r="HG75" s="22"/>
      <c r="HH75" s="22"/>
      <c r="HI75" s="22"/>
      <c r="HJ75" s="22"/>
      <c r="HK75" s="22"/>
      <c r="HL75" s="22"/>
      <c r="HM75" s="22"/>
      <c r="HN75" s="22"/>
      <c r="HO75" s="22"/>
      <c r="HP75" s="22"/>
      <c r="HQ75" s="22"/>
      <c r="HR75" s="22"/>
      <c r="HS75" s="22"/>
    </row>
    <row r="76" spans="1:227" s="24" customFormat="1" ht="15" customHeight="1">
      <c r="A76" s="371"/>
      <c r="B76" s="371"/>
      <c r="C76" s="433"/>
      <c r="D76" s="324"/>
      <c r="E76" s="143"/>
      <c r="F76" s="307"/>
      <c r="G76" s="428"/>
      <c r="H76" s="428"/>
      <c r="I76" s="412"/>
      <c r="J76" s="147"/>
      <c r="K76" s="415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32"/>
      <c r="AG76" s="28"/>
      <c r="AH76" s="32"/>
      <c r="AI76" s="28"/>
      <c r="AJ76" s="28"/>
      <c r="AK76" s="409"/>
      <c r="AL76" s="28"/>
      <c r="AM76" s="28"/>
      <c r="AN76" s="116"/>
      <c r="AO76" s="116"/>
      <c r="AP76" s="116"/>
      <c r="AQ76" s="116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428"/>
      <c r="BC76" s="349"/>
      <c r="BD76" s="346"/>
      <c r="BE76" s="354"/>
      <c r="BF76" s="363"/>
      <c r="BG76" s="363"/>
      <c r="BH76" s="357"/>
      <c r="BI76" s="112"/>
      <c r="BJ76" s="360"/>
      <c r="BK76" s="22"/>
      <c r="BL76" s="22"/>
      <c r="BM76" s="22"/>
      <c r="BN76" s="22"/>
      <c r="BO76" s="23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22"/>
      <c r="CU76" s="22"/>
      <c r="CV76" s="22"/>
      <c r="CW76" s="22"/>
      <c r="CX76" s="22"/>
      <c r="CY76" s="22"/>
      <c r="CZ76" s="22"/>
      <c r="DA76" s="22"/>
      <c r="DB76" s="22"/>
      <c r="DC76" s="22"/>
      <c r="DD76" s="22"/>
      <c r="DE76" s="22"/>
      <c r="DF76" s="22"/>
      <c r="DG76" s="22"/>
      <c r="DH76" s="22"/>
      <c r="DI76" s="22"/>
      <c r="DJ76" s="22"/>
      <c r="DK76" s="22"/>
      <c r="DL76" s="22"/>
      <c r="DM76" s="22"/>
      <c r="DN76" s="22"/>
      <c r="DO76" s="22"/>
      <c r="DP76" s="22"/>
      <c r="DQ76" s="22"/>
      <c r="DR76" s="22"/>
      <c r="DS76" s="22"/>
      <c r="DT76" s="22"/>
      <c r="DU76" s="22"/>
      <c r="DV76" s="22"/>
      <c r="DW76" s="22"/>
      <c r="DX76" s="22"/>
      <c r="DY76" s="22"/>
      <c r="DZ76" s="22"/>
      <c r="EA76" s="22"/>
      <c r="EB76" s="22"/>
      <c r="EC76" s="22"/>
      <c r="ED76" s="22"/>
      <c r="EE76" s="22"/>
      <c r="EF76" s="22"/>
      <c r="EG76" s="22"/>
      <c r="EH76" s="22"/>
      <c r="EI76" s="22"/>
      <c r="EJ76" s="22"/>
      <c r="EK76" s="22"/>
      <c r="EL76" s="22"/>
      <c r="EM76" s="22"/>
      <c r="EN76" s="22"/>
      <c r="EO76" s="22"/>
      <c r="EP76" s="22"/>
      <c r="EQ76" s="22"/>
      <c r="ER76" s="22"/>
      <c r="ES76" s="22"/>
      <c r="ET76" s="22"/>
      <c r="EU76" s="22"/>
      <c r="EV76" s="22"/>
      <c r="EW76" s="22"/>
      <c r="EX76" s="22"/>
      <c r="EY76" s="22"/>
      <c r="EZ76" s="22"/>
      <c r="FA76" s="22"/>
      <c r="FB76" s="22"/>
      <c r="FC76" s="22"/>
      <c r="FD76" s="22"/>
      <c r="FE76" s="22"/>
      <c r="FF76" s="22"/>
      <c r="FG76" s="22"/>
      <c r="FH76" s="22"/>
      <c r="FI76" s="22"/>
      <c r="FJ76" s="22"/>
      <c r="FK76" s="22"/>
      <c r="FL76" s="22"/>
      <c r="FM76" s="22"/>
      <c r="FN76" s="22"/>
      <c r="FO76" s="22"/>
      <c r="FP76" s="22"/>
      <c r="FQ76" s="22"/>
      <c r="FR76" s="22"/>
      <c r="FS76" s="22"/>
      <c r="FT76" s="22"/>
      <c r="FU76" s="22"/>
      <c r="FV76" s="22"/>
      <c r="FW76" s="22"/>
      <c r="FX76" s="22"/>
      <c r="FY76" s="22"/>
      <c r="FZ76" s="22"/>
      <c r="GA76" s="22"/>
      <c r="GB76" s="22"/>
      <c r="GC76" s="22"/>
      <c r="GD76" s="22"/>
      <c r="GE76" s="22"/>
      <c r="GF76" s="22"/>
      <c r="GG76" s="22"/>
      <c r="GH76" s="22"/>
      <c r="GI76" s="22"/>
      <c r="GJ76" s="22"/>
      <c r="GK76" s="22"/>
      <c r="GL76" s="22"/>
      <c r="GM76" s="22"/>
      <c r="GN76" s="22"/>
      <c r="GO76" s="22"/>
      <c r="GP76" s="22"/>
      <c r="GQ76" s="22"/>
      <c r="GR76" s="22"/>
      <c r="GS76" s="22"/>
      <c r="GT76" s="22"/>
      <c r="GU76" s="22"/>
      <c r="GV76" s="22"/>
      <c r="GW76" s="22"/>
      <c r="GX76" s="22"/>
      <c r="GY76" s="22"/>
      <c r="GZ76" s="22"/>
      <c r="HA76" s="22"/>
      <c r="HB76" s="22"/>
      <c r="HC76" s="22"/>
      <c r="HD76" s="22"/>
      <c r="HE76" s="22"/>
      <c r="HF76" s="22"/>
      <c r="HG76" s="22"/>
      <c r="HH76" s="22"/>
      <c r="HI76" s="22"/>
      <c r="HJ76" s="22"/>
      <c r="HK76" s="22"/>
      <c r="HL76" s="22"/>
      <c r="HM76" s="22"/>
      <c r="HN76" s="22"/>
      <c r="HO76" s="22"/>
      <c r="HP76" s="22"/>
      <c r="HQ76" s="22"/>
      <c r="HR76" s="22"/>
      <c r="HS76" s="22"/>
    </row>
    <row r="77" spans="1:227" s="24" customFormat="1" ht="15.75" customHeight="1" thickBot="1">
      <c r="A77" s="372"/>
      <c r="B77" s="372"/>
      <c r="C77" s="434"/>
      <c r="D77" s="325"/>
      <c r="E77" s="144"/>
      <c r="F77" s="308"/>
      <c r="G77" s="429"/>
      <c r="H77" s="429"/>
      <c r="I77" s="413"/>
      <c r="J77" s="149"/>
      <c r="K77" s="416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40"/>
      <c r="AF77" s="38"/>
      <c r="AG77" s="39"/>
      <c r="AH77" s="38"/>
      <c r="AI77" s="39"/>
      <c r="AJ77" s="39"/>
      <c r="AK77" s="410"/>
      <c r="AL77" s="40"/>
      <c r="AM77" s="40"/>
      <c r="AN77" s="117"/>
      <c r="AO77" s="117"/>
      <c r="AP77" s="117"/>
      <c r="AQ77" s="117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29"/>
      <c r="BC77" s="350"/>
      <c r="BD77" s="347"/>
      <c r="BE77" s="355"/>
      <c r="BF77" s="364"/>
      <c r="BG77" s="364"/>
      <c r="BH77" s="358"/>
      <c r="BI77" s="113"/>
      <c r="BJ77" s="361"/>
      <c r="BK77" s="22"/>
      <c r="BL77" s="22"/>
      <c r="BM77" s="22"/>
      <c r="BN77" s="22"/>
      <c r="BO77" s="23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22"/>
      <c r="CU77" s="22"/>
      <c r="CV77" s="22"/>
      <c r="CW77" s="22"/>
      <c r="CX77" s="22"/>
      <c r="CY77" s="22"/>
      <c r="CZ77" s="22"/>
      <c r="DA77" s="22"/>
      <c r="DB77" s="22"/>
      <c r="DC77" s="22"/>
      <c r="DD77" s="22"/>
      <c r="DE77" s="22"/>
      <c r="DF77" s="22"/>
      <c r="DG77" s="22"/>
      <c r="DH77" s="22"/>
      <c r="DI77" s="22"/>
      <c r="DJ77" s="22"/>
      <c r="DK77" s="22"/>
      <c r="DL77" s="22"/>
      <c r="DM77" s="22"/>
      <c r="DN77" s="22"/>
      <c r="DO77" s="22"/>
      <c r="DP77" s="22"/>
      <c r="DQ77" s="22"/>
      <c r="DR77" s="22"/>
      <c r="DS77" s="22"/>
      <c r="DT77" s="22"/>
      <c r="DU77" s="22"/>
      <c r="DV77" s="22"/>
      <c r="DW77" s="22"/>
      <c r="DX77" s="22"/>
      <c r="DY77" s="22"/>
      <c r="DZ77" s="22"/>
      <c r="EA77" s="22"/>
      <c r="EB77" s="22"/>
      <c r="EC77" s="22"/>
      <c r="ED77" s="22"/>
      <c r="EE77" s="22"/>
      <c r="EF77" s="22"/>
      <c r="EG77" s="22"/>
      <c r="EH77" s="22"/>
      <c r="EI77" s="22"/>
      <c r="EJ77" s="22"/>
      <c r="EK77" s="22"/>
      <c r="EL77" s="22"/>
      <c r="EM77" s="22"/>
      <c r="EN77" s="22"/>
      <c r="EO77" s="22"/>
      <c r="EP77" s="22"/>
      <c r="EQ77" s="22"/>
      <c r="ER77" s="22"/>
      <c r="ES77" s="22"/>
      <c r="ET77" s="22"/>
      <c r="EU77" s="22"/>
      <c r="EV77" s="22"/>
      <c r="EW77" s="22"/>
      <c r="EX77" s="22"/>
      <c r="EY77" s="22"/>
      <c r="EZ77" s="22"/>
      <c r="FA77" s="22"/>
      <c r="FB77" s="22"/>
      <c r="FC77" s="22"/>
      <c r="FD77" s="22"/>
      <c r="FE77" s="22"/>
      <c r="FF77" s="22"/>
      <c r="FG77" s="22"/>
      <c r="FH77" s="22"/>
      <c r="FI77" s="22"/>
      <c r="FJ77" s="22"/>
      <c r="FK77" s="22"/>
      <c r="FL77" s="22"/>
      <c r="FM77" s="22"/>
      <c r="FN77" s="22"/>
      <c r="FO77" s="22"/>
      <c r="FP77" s="22"/>
      <c r="FQ77" s="22"/>
      <c r="FR77" s="22"/>
      <c r="FS77" s="22"/>
      <c r="FT77" s="22"/>
      <c r="FU77" s="22"/>
      <c r="FV77" s="22"/>
      <c r="FW77" s="22"/>
      <c r="FX77" s="22"/>
      <c r="FY77" s="22"/>
      <c r="FZ77" s="22"/>
      <c r="GA77" s="22"/>
      <c r="GB77" s="22"/>
      <c r="GC77" s="22"/>
      <c r="GD77" s="22"/>
      <c r="GE77" s="22"/>
      <c r="GF77" s="22"/>
      <c r="GG77" s="22"/>
      <c r="GH77" s="22"/>
      <c r="GI77" s="22"/>
      <c r="GJ77" s="22"/>
      <c r="GK77" s="22"/>
      <c r="GL77" s="22"/>
      <c r="GM77" s="22"/>
      <c r="GN77" s="22"/>
      <c r="GO77" s="22"/>
      <c r="GP77" s="22"/>
      <c r="GQ77" s="22"/>
      <c r="GR77" s="22"/>
      <c r="GS77" s="22"/>
      <c r="GT77" s="22"/>
      <c r="GU77" s="22"/>
      <c r="GV77" s="22"/>
      <c r="GW77" s="22"/>
      <c r="GX77" s="22"/>
      <c r="GY77" s="22"/>
      <c r="GZ77" s="22"/>
      <c r="HA77" s="22"/>
      <c r="HB77" s="22"/>
      <c r="HC77" s="22"/>
      <c r="HD77" s="22"/>
      <c r="HE77" s="22"/>
      <c r="HF77" s="22"/>
      <c r="HG77" s="22"/>
      <c r="HH77" s="22"/>
      <c r="HI77" s="22"/>
      <c r="HJ77" s="22"/>
      <c r="HK77" s="22"/>
      <c r="HL77" s="22"/>
      <c r="HM77" s="22"/>
      <c r="HN77" s="22"/>
      <c r="HO77" s="22"/>
      <c r="HP77" s="22"/>
      <c r="HQ77" s="22"/>
      <c r="HR77" s="22"/>
      <c r="HS77" s="22"/>
    </row>
    <row r="78" spans="1:227" s="24" customFormat="1" ht="15" customHeight="1">
      <c r="A78" s="370" t="s">
        <v>18</v>
      </c>
      <c r="B78" s="431" t="s">
        <v>1033</v>
      </c>
      <c r="C78" s="432" t="s">
        <v>721</v>
      </c>
      <c r="D78" s="323">
        <v>1</v>
      </c>
      <c r="E78" s="142" t="s">
        <v>873</v>
      </c>
      <c r="F78" s="145" t="s">
        <v>1025</v>
      </c>
      <c r="G78" s="427" t="s">
        <v>565</v>
      </c>
      <c r="H78" s="427"/>
      <c r="I78" s="411" t="s">
        <v>12</v>
      </c>
      <c r="J78" s="146" t="s">
        <v>1017</v>
      </c>
      <c r="K78" s="414">
        <f t="shared" ref="K78" si="30">IF(SUM(AI78:AI87)&gt;0,(BD78-SUM(AI78:AI87))/22,IFERROR(IF(AND(BD78&gt;=22*D78,BD78&lt;=26*D78),1*D78,IF(BD78/BE78&gt;1,1*D78+(BF78/22))+IF(BD78/BE78=1,1*D78)+IF(BD78/BE78&lt;1,IF(AND(BE78&gt;=22*D78,BE78&lt;=26*D78),BD78/22,BD78/BE78))),0))-(SUM(AG78:AG87)/22)</f>
        <v>1</v>
      </c>
      <c r="L78" s="34"/>
      <c r="M78" s="34">
        <v>8</v>
      </c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25"/>
      <c r="AG78" s="26"/>
      <c r="AH78" s="25"/>
      <c r="AI78" s="26"/>
      <c r="AJ78" s="26"/>
      <c r="AK78" s="408">
        <f t="shared" ref="AK78" si="31">SUM(L78:AE87,AG78:AG87,AI78:AI87,AJ78:AJ87)</f>
        <v>21</v>
      </c>
      <c r="AL78" s="26"/>
      <c r="AM78" s="26"/>
      <c r="AN78" s="115">
        <v>2</v>
      </c>
      <c r="AO78" s="115"/>
      <c r="AP78" s="115"/>
      <c r="AQ78" s="115"/>
      <c r="AR78" s="26"/>
      <c r="AS78" s="27"/>
      <c r="AT78" s="28"/>
      <c r="AU78" s="28"/>
      <c r="AV78" s="27"/>
      <c r="AW78" s="28"/>
      <c r="AX78" s="28"/>
      <c r="AY78" s="28"/>
      <c r="AZ78" s="28"/>
      <c r="BA78" s="28"/>
      <c r="BB78" s="427" t="s">
        <v>570</v>
      </c>
      <c r="BC78" s="348">
        <f>IFERROR(VLOOKUP(BB78,Segéd2!$L$2:$M$7,2,FALSE),0)</f>
        <v>2</v>
      </c>
      <c r="BD78" s="345">
        <f t="shared" ref="BD78" si="32">SUM(AK78,AL78:BA87,BC78)</f>
        <v>25</v>
      </c>
      <c r="BE78" s="351">
        <v>26</v>
      </c>
      <c r="BF78" s="362">
        <f t="shared" ref="BF78" si="33">IF(AND(BD78&gt;26,BE78&gt;=22),(BD78-26)-IF(((AK78+SUM(AS78:BA87)+BC78)-26)&gt;0,(AK78+SUM(AS78:BA87)+BC78)-26,0)+IF(AK78+BC78-26&gt;0,AK78+BC78-26,0),IF(BD78&gt;BE78,(BD78-BE78)-IF(((AK78+SUM(AS78:BA87)+BC78)-BE78)&gt;0,(AK78+SUM(AS78:BA87)+BC78)-BE78,0)+IF(AK78+BC78-BE78&gt;0,AK78+BC78-BE78,0),0))</f>
        <v>0</v>
      </c>
      <c r="BG78" s="362">
        <f t="shared" ref="BG78" si="34">SUM(AG78:AG87)</f>
        <v>0</v>
      </c>
      <c r="BH78" s="356"/>
      <c r="BI78" s="111"/>
      <c r="BJ78" s="359"/>
      <c r="BK78" s="22"/>
      <c r="BL78" s="22"/>
      <c r="BM78" s="22"/>
      <c r="BN78" s="22"/>
      <c r="BO78" s="23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22"/>
      <c r="CU78" s="22"/>
      <c r="CV78" s="22"/>
      <c r="CW78" s="22"/>
      <c r="CX78" s="22"/>
      <c r="CY78" s="22"/>
      <c r="CZ78" s="22"/>
      <c r="DA78" s="22"/>
      <c r="DB78" s="22"/>
      <c r="DC78" s="22"/>
      <c r="DD78" s="22"/>
      <c r="DE78" s="22"/>
      <c r="DF78" s="22"/>
      <c r="DG78" s="22"/>
      <c r="DH78" s="22"/>
      <c r="DI78" s="22"/>
      <c r="DJ78" s="22"/>
      <c r="DK78" s="22"/>
      <c r="DL78" s="22"/>
      <c r="DM78" s="22"/>
      <c r="DN78" s="22"/>
      <c r="DO78" s="22"/>
      <c r="DP78" s="22"/>
      <c r="DQ78" s="22"/>
      <c r="DR78" s="22"/>
      <c r="DS78" s="22"/>
      <c r="DT78" s="22"/>
      <c r="DU78" s="22"/>
      <c r="DV78" s="22"/>
      <c r="DW78" s="22"/>
      <c r="DX78" s="22"/>
      <c r="DY78" s="22"/>
      <c r="DZ78" s="22"/>
      <c r="EA78" s="22"/>
      <c r="EB78" s="22"/>
      <c r="EC78" s="22"/>
      <c r="ED78" s="22"/>
      <c r="EE78" s="22"/>
      <c r="EF78" s="22"/>
      <c r="EG78" s="22"/>
      <c r="EH78" s="22"/>
      <c r="EI78" s="22"/>
      <c r="EJ78" s="22"/>
      <c r="EK78" s="22"/>
      <c r="EL78" s="22"/>
      <c r="EM78" s="22"/>
      <c r="EN78" s="22"/>
      <c r="EO78" s="22"/>
      <c r="EP78" s="22"/>
      <c r="EQ78" s="22"/>
      <c r="ER78" s="22"/>
      <c r="ES78" s="22"/>
      <c r="ET78" s="22"/>
      <c r="EU78" s="22"/>
      <c r="EV78" s="22"/>
      <c r="EW78" s="22"/>
      <c r="EX78" s="22"/>
      <c r="EY78" s="22"/>
      <c r="EZ78" s="22"/>
      <c r="FA78" s="22"/>
      <c r="FB78" s="22"/>
      <c r="FC78" s="22"/>
      <c r="FD78" s="22"/>
      <c r="FE78" s="22"/>
      <c r="FF78" s="22"/>
      <c r="FG78" s="22"/>
      <c r="FH78" s="22"/>
      <c r="FI78" s="22"/>
      <c r="FJ78" s="22"/>
      <c r="FK78" s="22"/>
      <c r="FL78" s="22"/>
      <c r="FM78" s="22"/>
      <c r="FN78" s="22"/>
      <c r="FO78" s="22"/>
      <c r="FP78" s="22"/>
      <c r="FQ78" s="22"/>
      <c r="FR78" s="22"/>
      <c r="FS78" s="22"/>
      <c r="FT78" s="22"/>
      <c r="FU78" s="22"/>
      <c r="FV78" s="22"/>
      <c r="FW78" s="22"/>
      <c r="FX78" s="22"/>
      <c r="FY78" s="22"/>
      <c r="FZ78" s="22"/>
      <c r="GA78" s="22"/>
      <c r="GB78" s="22"/>
      <c r="GC78" s="22"/>
      <c r="GD78" s="22"/>
      <c r="GE78" s="22"/>
      <c r="GF78" s="22"/>
      <c r="GG78" s="22"/>
      <c r="GH78" s="22"/>
      <c r="GI78" s="22"/>
      <c r="GJ78" s="22"/>
      <c r="GK78" s="22"/>
      <c r="GL78" s="22"/>
      <c r="GM78" s="22"/>
      <c r="GN78" s="22"/>
      <c r="GO78" s="22"/>
      <c r="GP78" s="22"/>
      <c r="GQ78" s="22"/>
      <c r="GR78" s="22"/>
      <c r="GS78" s="22"/>
      <c r="GT78" s="22"/>
      <c r="GU78" s="22"/>
      <c r="GV78" s="22"/>
      <c r="GW78" s="22"/>
      <c r="GX78" s="22"/>
      <c r="GY78" s="22"/>
      <c r="GZ78" s="22"/>
      <c r="HA78" s="22"/>
      <c r="HB78" s="22"/>
      <c r="HC78" s="22"/>
      <c r="HD78" s="22"/>
      <c r="HE78" s="22"/>
      <c r="HF78" s="22"/>
      <c r="HG78" s="22"/>
      <c r="HH78" s="22"/>
      <c r="HI78" s="22"/>
      <c r="HJ78" s="22"/>
      <c r="HK78" s="22"/>
      <c r="HL78" s="22"/>
      <c r="HM78" s="22"/>
      <c r="HN78" s="22"/>
      <c r="HO78" s="22"/>
      <c r="HP78" s="22"/>
      <c r="HQ78" s="22"/>
      <c r="HR78" s="22"/>
      <c r="HS78" s="22"/>
    </row>
    <row r="79" spans="1:227" s="24" customFormat="1" ht="15" customHeight="1">
      <c r="A79" s="371"/>
      <c r="B79" s="371"/>
      <c r="C79" s="433"/>
      <c r="D79" s="324"/>
      <c r="E79" s="143"/>
      <c r="F79" s="309" t="s">
        <v>1034</v>
      </c>
      <c r="G79" s="428"/>
      <c r="H79" s="428"/>
      <c r="I79" s="412"/>
      <c r="J79" s="147" t="s">
        <v>1030</v>
      </c>
      <c r="K79" s="415"/>
      <c r="L79" s="28"/>
      <c r="M79" s="34">
        <v>5</v>
      </c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2"/>
      <c r="AG79" s="28"/>
      <c r="AH79" s="32"/>
      <c r="AI79" s="28"/>
      <c r="AJ79" s="28"/>
      <c r="AK79" s="409"/>
      <c r="AL79" s="28"/>
      <c r="AM79" s="28"/>
      <c r="AN79" s="116"/>
      <c r="AO79" s="116"/>
      <c r="AP79" s="116"/>
      <c r="AQ79" s="116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428"/>
      <c r="BC79" s="349"/>
      <c r="BD79" s="346"/>
      <c r="BE79" s="354"/>
      <c r="BF79" s="363"/>
      <c r="BG79" s="363"/>
      <c r="BH79" s="357"/>
      <c r="BI79" s="112"/>
      <c r="BJ79" s="360"/>
      <c r="BK79" s="22"/>
      <c r="BL79" s="22"/>
      <c r="BM79" s="22"/>
      <c r="BN79" s="22"/>
      <c r="BO79" s="23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22"/>
      <c r="CU79" s="22"/>
      <c r="CV79" s="22"/>
      <c r="CW79" s="22"/>
      <c r="CX79" s="22"/>
      <c r="CY79" s="22"/>
      <c r="CZ79" s="22"/>
      <c r="DA79" s="22"/>
      <c r="DB79" s="22"/>
      <c r="DC79" s="22"/>
      <c r="DD79" s="22"/>
      <c r="DE79" s="22"/>
      <c r="DF79" s="22"/>
      <c r="DG79" s="22"/>
      <c r="DH79" s="22"/>
      <c r="DI79" s="22"/>
      <c r="DJ79" s="22"/>
      <c r="DK79" s="22"/>
      <c r="DL79" s="22"/>
      <c r="DM79" s="22"/>
      <c r="DN79" s="22"/>
      <c r="DO79" s="22"/>
      <c r="DP79" s="22"/>
      <c r="DQ79" s="22"/>
      <c r="DR79" s="22"/>
      <c r="DS79" s="22"/>
      <c r="DT79" s="22"/>
      <c r="DU79" s="22"/>
      <c r="DV79" s="22"/>
      <c r="DW79" s="22"/>
      <c r="DX79" s="22"/>
      <c r="DY79" s="22"/>
      <c r="DZ79" s="22"/>
      <c r="EA79" s="22"/>
      <c r="EB79" s="22"/>
      <c r="EC79" s="22"/>
      <c r="ED79" s="22"/>
      <c r="EE79" s="22"/>
      <c r="EF79" s="22"/>
      <c r="EG79" s="22"/>
      <c r="EH79" s="22"/>
      <c r="EI79" s="22"/>
      <c r="EJ79" s="22"/>
      <c r="EK79" s="22"/>
      <c r="EL79" s="22"/>
      <c r="EM79" s="22"/>
      <c r="EN79" s="22"/>
      <c r="EO79" s="22"/>
      <c r="EP79" s="22"/>
      <c r="EQ79" s="22"/>
      <c r="ER79" s="22"/>
      <c r="ES79" s="22"/>
      <c r="ET79" s="22"/>
      <c r="EU79" s="22"/>
      <c r="EV79" s="22"/>
      <c r="EW79" s="22"/>
      <c r="EX79" s="22"/>
      <c r="EY79" s="22"/>
      <c r="EZ79" s="22"/>
      <c r="FA79" s="22"/>
      <c r="FB79" s="22"/>
      <c r="FC79" s="22"/>
      <c r="FD79" s="22"/>
      <c r="FE79" s="22"/>
      <c r="FF79" s="22"/>
      <c r="FG79" s="22"/>
      <c r="FH79" s="22"/>
      <c r="FI79" s="22"/>
      <c r="FJ79" s="22"/>
      <c r="FK79" s="22"/>
      <c r="FL79" s="22"/>
      <c r="FM79" s="22"/>
      <c r="FN79" s="22"/>
      <c r="FO79" s="22"/>
      <c r="FP79" s="22"/>
      <c r="FQ79" s="22"/>
      <c r="FR79" s="22"/>
      <c r="FS79" s="22"/>
      <c r="FT79" s="22"/>
      <c r="FU79" s="22"/>
      <c r="FV79" s="22"/>
      <c r="FW79" s="22"/>
      <c r="FX79" s="22"/>
      <c r="FY79" s="22"/>
      <c r="FZ79" s="22"/>
      <c r="GA79" s="22"/>
      <c r="GB79" s="22"/>
      <c r="GC79" s="22"/>
      <c r="GD79" s="22"/>
      <c r="GE79" s="22"/>
      <c r="GF79" s="22"/>
      <c r="GG79" s="22"/>
      <c r="GH79" s="22"/>
      <c r="GI79" s="22"/>
      <c r="GJ79" s="22"/>
      <c r="GK79" s="22"/>
      <c r="GL79" s="22"/>
      <c r="GM79" s="22"/>
      <c r="GN79" s="22"/>
      <c r="GO79" s="22"/>
      <c r="GP79" s="22"/>
      <c r="GQ79" s="22"/>
      <c r="GR79" s="22"/>
      <c r="GS79" s="22"/>
      <c r="GT79" s="22"/>
      <c r="GU79" s="22"/>
      <c r="GV79" s="22"/>
      <c r="GW79" s="22"/>
      <c r="GX79" s="22"/>
      <c r="GY79" s="22"/>
      <c r="GZ79" s="22"/>
      <c r="HA79" s="22"/>
      <c r="HB79" s="22"/>
      <c r="HC79" s="22"/>
      <c r="HD79" s="22"/>
      <c r="HE79" s="22"/>
      <c r="HF79" s="22"/>
      <c r="HG79" s="22"/>
      <c r="HH79" s="22"/>
      <c r="HI79" s="22"/>
      <c r="HJ79" s="22"/>
      <c r="HK79" s="22"/>
      <c r="HL79" s="22"/>
      <c r="HM79" s="22"/>
      <c r="HN79" s="22"/>
      <c r="HO79" s="22"/>
      <c r="HP79" s="22"/>
      <c r="HQ79" s="22"/>
      <c r="HR79" s="22"/>
      <c r="HS79" s="22"/>
    </row>
    <row r="80" spans="1:227" s="24" customFormat="1" ht="15" customHeight="1">
      <c r="A80" s="371"/>
      <c r="B80" s="371"/>
      <c r="C80" s="433"/>
      <c r="D80" s="324"/>
      <c r="E80" s="143"/>
      <c r="F80" s="307"/>
      <c r="G80" s="428"/>
      <c r="H80" s="428"/>
      <c r="I80" s="412"/>
      <c r="J80" s="147" t="s">
        <v>1035</v>
      </c>
      <c r="K80" s="415"/>
      <c r="L80" s="28"/>
      <c r="M80" s="34">
        <v>1</v>
      </c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2"/>
      <c r="AG80" s="28"/>
      <c r="AH80" s="32"/>
      <c r="AI80" s="28"/>
      <c r="AJ80" s="28"/>
      <c r="AK80" s="409"/>
      <c r="AL80" s="28"/>
      <c r="AM80" s="28"/>
      <c r="AN80" s="116"/>
      <c r="AO80" s="116"/>
      <c r="AP80" s="116"/>
      <c r="AQ80" s="116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428"/>
      <c r="BC80" s="349"/>
      <c r="BD80" s="346"/>
      <c r="BE80" s="354"/>
      <c r="BF80" s="363"/>
      <c r="BG80" s="363"/>
      <c r="BH80" s="357"/>
      <c r="BI80" s="112"/>
      <c r="BJ80" s="360"/>
      <c r="BK80" s="22"/>
      <c r="BL80" s="22"/>
      <c r="BM80" s="22"/>
      <c r="BN80" s="22"/>
      <c r="BO80" s="23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22"/>
      <c r="CU80" s="22"/>
      <c r="CV80" s="22"/>
      <c r="CW80" s="22"/>
      <c r="CX80" s="22"/>
      <c r="CY80" s="22"/>
      <c r="CZ80" s="22"/>
      <c r="DA80" s="22"/>
      <c r="DB80" s="22"/>
      <c r="DC80" s="22"/>
      <c r="DD80" s="22"/>
      <c r="DE80" s="22"/>
      <c r="DF80" s="22"/>
      <c r="DG80" s="22"/>
      <c r="DH80" s="22"/>
      <c r="DI80" s="22"/>
      <c r="DJ80" s="22"/>
      <c r="DK80" s="22"/>
      <c r="DL80" s="22"/>
      <c r="DM80" s="22"/>
      <c r="DN80" s="22"/>
      <c r="DO80" s="22"/>
      <c r="DP80" s="22"/>
      <c r="DQ80" s="22"/>
      <c r="DR80" s="22"/>
      <c r="DS80" s="22"/>
      <c r="DT80" s="22"/>
      <c r="DU80" s="22"/>
      <c r="DV80" s="22"/>
      <c r="DW80" s="22"/>
      <c r="DX80" s="22"/>
      <c r="DY80" s="22"/>
      <c r="DZ80" s="22"/>
      <c r="EA80" s="22"/>
      <c r="EB80" s="22"/>
      <c r="EC80" s="22"/>
      <c r="ED80" s="22"/>
      <c r="EE80" s="22"/>
      <c r="EF80" s="22"/>
      <c r="EG80" s="22"/>
      <c r="EH80" s="22"/>
      <c r="EI80" s="22"/>
      <c r="EJ80" s="22"/>
      <c r="EK80" s="22"/>
      <c r="EL80" s="22"/>
      <c r="EM80" s="22"/>
      <c r="EN80" s="22"/>
      <c r="EO80" s="22"/>
      <c r="EP80" s="22"/>
      <c r="EQ80" s="22"/>
      <c r="ER80" s="22"/>
      <c r="ES80" s="22"/>
      <c r="ET80" s="22"/>
      <c r="EU80" s="22"/>
      <c r="EV80" s="22"/>
      <c r="EW80" s="22"/>
      <c r="EX80" s="22"/>
      <c r="EY80" s="22"/>
      <c r="EZ80" s="22"/>
      <c r="FA80" s="22"/>
      <c r="FB80" s="22"/>
      <c r="FC80" s="22"/>
      <c r="FD80" s="22"/>
      <c r="FE80" s="22"/>
      <c r="FF80" s="22"/>
      <c r="FG80" s="22"/>
      <c r="FH80" s="22"/>
      <c r="FI80" s="22"/>
      <c r="FJ80" s="22"/>
      <c r="FK80" s="22"/>
      <c r="FL80" s="22"/>
      <c r="FM80" s="22"/>
      <c r="FN80" s="22"/>
      <c r="FO80" s="22"/>
      <c r="FP80" s="22"/>
      <c r="FQ80" s="22"/>
      <c r="FR80" s="22"/>
      <c r="FS80" s="22"/>
      <c r="FT80" s="22"/>
      <c r="FU80" s="22"/>
      <c r="FV80" s="22"/>
      <c r="FW80" s="22"/>
      <c r="FX80" s="22"/>
      <c r="FY80" s="22"/>
      <c r="FZ80" s="22"/>
      <c r="GA80" s="22"/>
      <c r="GB80" s="22"/>
      <c r="GC80" s="22"/>
      <c r="GD80" s="22"/>
      <c r="GE80" s="22"/>
      <c r="GF80" s="22"/>
      <c r="GG80" s="22"/>
      <c r="GH80" s="22"/>
      <c r="GI80" s="22"/>
      <c r="GJ80" s="22"/>
      <c r="GK80" s="22"/>
      <c r="GL80" s="22"/>
      <c r="GM80" s="22"/>
      <c r="GN80" s="22"/>
      <c r="GO80" s="22"/>
      <c r="GP80" s="22"/>
      <c r="GQ80" s="22"/>
      <c r="GR80" s="22"/>
      <c r="GS80" s="22"/>
      <c r="GT80" s="22"/>
      <c r="GU80" s="22"/>
      <c r="GV80" s="22"/>
      <c r="GW80" s="22"/>
      <c r="GX80" s="22"/>
      <c r="GY80" s="22"/>
      <c r="GZ80" s="22"/>
      <c r="HA80" s="22"/>
      <c r="HB80" s="22"/>
      <c r="HC80" s="22"/>
      <c r="HD80" s="22"/>
      <c r="HE80" s="22"/>
      <c r="HF80" s="22"/>
      <c r="HG80" s="22"/>
      <c r="HH80" s="22"/>
      <c r="HI80" s="22"/>
      <c r="HJ80" s="22"/>
      <c r="HK80" s="22"/>
      <c r="HL80" s="22"/>
      <c r="HM80" s="22"/>
      <c r="HN80" s="22"/>
      <c r="HO80" s="22"/>
      <c r="HP80" s="22"/>
      <c r="HQ80" s="22"/>
      <c r="HR80" s="22"/>
      <c r="HS80" s="22"/>
    </row>
    <row r="81" spans="1:227" s="24" customFormat="1" ht="15" customHeight="1">
      <c r="A81" s="371"/>
      <c r="B81" s="371"/>
      <c r="C81" s="433"/>
      <c r="D81" s="324"/>
      <c r="E81" s="143"/>
      <c r="F81" s="307"/>
      <c r="G81" s="428"/>
      <c r="H81" s="428"/>
      <c r="I81" s="412"/>
      <c r="J81" s="306" t="s">
        <v>1026</v>
      </c>
      <c r="K81" s="415"/>
      <c r="L81" s="28"/>
      <c r="M81" s="34">
        <v>2</v>
      </c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2"/>
      <c r="AG81" s="28"/>
      <c r="AH81" s="32"/>
      <c r="AI81" s="28"/>
      <c r="AJ81" s="28"/>
      <c r="AK81" s="409"/>
      <c r="AL81" s="28"/>
      <c r="AM81" s="28"/>
      <c r="AN81" s="116"/>
      <c r="AO81" s="116"/>
      <c r="AP81" s="116"/>
      <c r="AQ81" s="116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428"/>
      <c r="BC81" s="349"/>
      <c r="BD81" s="346"/>
      <c r="BE81" s="354"/>
      <c r="BF81" s="363"/>
      <c r="BG81" s="363"/>
      <c r="BH81" s="357"/>
      <c r="BI81" s="112"/>
      <c r="BJ81" s="360"/>
      <c r="BK81" s="22"/>
      <c r="BL81" s="22"/>
      <c r="BM81" s="22"/>
      <c r="BN81" s="22"/>
      <c r="BO81" s="23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22"/>
      <c r="CU81" s="22"/>
      <c r="CV81" s="22"/>
      <c r="CW81" s="22"/>
      <c r="CX81" s="22"/>
      <c r="CY81" s="22"/>
      <c r="CZ81" s="22"/>
      <c r="DA81" s="22"/>
      <c r="DB81" s="22"/>
      <c r="DC81" s="22"/>
      <c r="DD81" s="22"/>
      <c r="DE81" s="22"/>
      <c r="DF81" s="22"/>
      <c r="DG81" s="22"/>
      <c r="DH81" s="22"/>
      <c r="DI81" s="22"/>
      <c r="DJ81" s="22"/>
      <c r="DK81" s="22"/>
      <c r="DL81" s="22"/>
      <c r="DM81" s="22"/>
      <c r="DN81" s="22"/>
      <c r="DO81" s="22"/>
      <c r="DP81" s="22"/>
      <c r="DQ81" s="22"/>
      <c r="DR81" s="22"/>
      <c r="DS81" s="22"/>
      <c r="DT81" s="22"/>
      <c r="DU81" s="22"/>
      <c r="DV81" s="22"/>
      <c r="DW81" s="22"/>
      <c r="DX81" s="22"/>
      <c r="DY81" s="22"/>
      <c r="DZ81" s="22"/>
      <c r="EA81" s="22"/>
      <c r="EB81" s="22"/>
      <c r="EC81" s="22"/>
      <c r="ED81" s="22"/>
      <c r="EE81" s="22"/>
      <c r="EF81" s="22"/>
      <c r="EG81" s="22"/>
      <c r="EH81" s="22"/>
      <c r="EI81" s="22"/>
      <c r="EJ81" s="22"/>
      <c r="EK81" s="22"/>
      <c r="EL81" s="22"/>
      <c r="EM81" s="22"/>
      <c r="EN81" s="22"/>
      <c r="EO81" s="22"/>
      <c r="EP81" s="22"/>
      <c r="EQ81" s="22"/>
      <c r="ER81" s="22"/>
      <c r="ES81" s="22"/>
      <c r="ET81" s="22"/>
      <c r="EU81" s="22"/>
      <c r="EV81" s="22"/>
      <c r="EW81" s="22"/>
      <c r="EX81" s="22"/>
      <c r="EY81" s="22"/>
      <c r="EZ81" s="22"/>
      <c r="FA81" s="22"/>
      <c r="FB81" s="22"/>
      <c r="FC81" s="22"/>
      <c r="FD81" s="22"/>
      <c r="FE81" s="22"/>
      <c r="FF81" s="22"/>
      <c r="FG81" s="22"/>
      <c r="FH81" s="22"/>
      <c r="FI81" s="22"/>
      <c r="FJ81" s="22"/>
      <c r="FK81" s="22"/>
      <c r="FL81" s="22"/>
      <c r="FM81" s="22"/>
      <c r="FN81" s="22"/>
      <c r="FO81" s="22"/>
      <c r="FP81" s="22"/>
      <c r="FQ81" s="22"/>
      <c r="FR81" s="22"/>
      <c r="FS81" s="22"/>
      <c r="FT81" s="22"/>
      <c r="FU81" s="22"/>
      <c r="FV81" s="22"/>
      <c r="FW81" s="22"/>
      <c r="FX81" s="22"/>
      <c r="FY81" s="22"/>
      <c r="FZ81" s="22"/>
      <c r="GA81" s="22"/>
      <c r="GB81" s="22"/>
      <c r="GC81" s="22"/>
      <c r="GD81" s="22"/>
      <c r="GE81" s="22"/>
      <c r="GF81" s="22"/>
      <c r="GG81" s="22"/>
      <c r="GH81" s="22"/>
      <c r="GI81" s="22"/>
      <c r="GJ81" s="22"/>
      <c r="GK81" s="22"/>
      <c r="GL81" s="22"/>
      <c r="GM81" s="22"/>
      <c r="GN81" s="22"/>
      <c r="GO81" s="22"/>
      <c r="GP81" s="22"/>
      <c r="GQ81" s="22"/>
      <c r="GR81" s="22"/>
      <c r="GS81" s="22"/>
      <c r="GT81" s="22"/>
      <c r="GU81" s="22"/>
      <c r="GV81" s="22"/>
      <c r="GW81" s="22"/>
      <c r="GX81" s="22"/>
      <c r="GY81" s="22"/>
      <c r="GZ81" s="22"/>
      <c r="HA81" s="22"/>
      <c r="HB81" s="22"/>
      <c r="HC81" s="22"/>
      <c r="HD81" s="22"/>
      <c r="HE81" s="22"/>
      <c r="HF81" s="22"/>
      <c r="HG81" s="22"/>
      <c r="HH81" s="22"/>
      <c r="HI81" s="22"/>
      <c r="HJ81" s="22"/>
      <c r="HK81" s="22"/>
      <c r="HL81" s="22"/>
      <c r="HM81" s="22"/>
      <c r="HN81" s="22"/>
      <c r="HO81" s="22"/>
      <c r="HP81" s="22"/>
      <c r="HQ81" s="22"/>
      <c r="HR81" s="22"/>
      <c r="HS81" s="22"/>
    </row>
    <row r="82" spans="1:227" s="24" customFormat="1" ht="15" customHeight="1">
      <c r="A82" s="371"/>
      <c r="B82" s="371"/>
      <c r="C82" s="433"/>
      <c r="D82" s="324"/>
      <c r="E82" s="143"/>
      <c r="F82" s="307"/>
      <c r="G82" s="428"/>
      <c r="H82" s="428"/>
      <c r="I82" s="412"/>
      <c r="J82" s="148" t="s">
        <v>1032</v>
      </c>
      <c r="K82" s="415"/>
      <c r="L82" s="28"/>
      <c r="M82" s="34">
        <v>5</v>
      </c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2"/>
      <c r="AG82" s="28"/>
      <c r="AH82" s="32"/>
      <c r="AI82" s="28"/>
      <c r="AJ82" s="28"/>
      <c r="AK82" s="409"/>
      <c r="AL82" s="28"/>
      <c r="AM82" s="28"/>
      <c r="AN82" s="116"/>
      <c r="AO82" s="116"/>
      <c r="AP82" s="116"/>
      <c r="AQ82" s="116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428"/>
      <c r="BC82" s="349"/>
      <c r="BD82" s="346"/>
      <c r="BE82" s="354"/>
      <c r="BF82" s="363"/>
      <c r="BG82" s="363"/>
      <c r="BH82" s="357"/>
      <c r="BI82" s="112"/>
      <c r="BJ82" s="360"/>
      <c r="BK82" s="22"/>
      <c r="BL82" s="22"/>
      <c r="BM82" s="22"/>
      <c r="BN82" s="22"/>
      <c r="BO82" s="23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22"/>
      <c r="CU82" s="22"/>
      <c r="CV82" s="22"/>
      <c r="CW82" s="22"/>
      <c r="CX82" s="22"/>
      <c r="CY82" s="22"/>
      <c r="CZ82" s="22"/>
      <c r="DA82" s="22"/>
      <c r="DB82" s="22"/>
      <c r="DC82" s="22"/>
      <c r="DD82" s="22"/>
      <c r="DE82" s="22"/>
      <c r="DF82" s="22"/>
      <c r="DG82" s="22"/>
      <c r="DH82" s="22"/>
      <c r="DI82" s="22"/>
      <c r="DJ82" s="22"/>
      <c r="DK82" s="22"/>
      <c r="DL82" s="22"/>
      <c r="DM82" s="22"/>
      <c r="DN82" s="22"/>
      <c r="DO82" s="22"/>
      <c r="DP82" s="22"/>
      <c r="DQ82" s="22"/>
      <c r="DR82" s="22"/>
      <c r="DS82" s="22"/>
      <c r="DT82" s="22"/>
      <c r="DU82" s="22"/>
      <c r="DV82" s="22"/>
      <c r="DW82" s="22"/>
      <c r="DX82" s="22"/>
      <c r="DY82" s="22"/>
      <c r="DZ82" s="22"/>
      <c r="EA82" s="22"/>
      <c r="EB82" s="22"/>
      <c r="EC82" s="22"/>
      <c r="ED82" s="22"/>
      <c r="EE82" s="22"/>
      <c r="EF82" s="22"/>
      <c r="EG82" s="22"/>
      <c r="EH82" s="22"/>
      <c r="EI82" s="22"/>
      <c r="EJ82" s="22"/>
      <c r="EK82" s="22"/>
      <c r="EL82" s="22"/>
      <c r="EM82" s="22"/>
      <c r="EN82" s="22"/>
      <c r="EO82" s="22"/>
      <c r="EP82" s="22"/>
      <c r="EQ82" s="22"/>
      <c r="ER82" s="22"/>
      <c r="ES82" s="22"/>
      <c r="ET82" s="22"/>
      <c r="EU82" s="22"/>
      <c r="EV82" s="22"/>
      <c r="EW82" s="22"/>
      <c r="EX82" s="22"/>
      <c r="EY82" s="22"/>
      <c r="EZ82" s="22"/>
      <c r="FA82" s="22"/>
      <c r="FB82" s="22"/>
      <c r="FC82" s="22"/>
      <c r="FD82" s="22"/>
      <c r="FE82" s="22"/>
      <c r="FF82" s="22"/>
      <c r="FG82" s="22"/>
      <c r="FH82" s="22"/>
      <c r="FI82" s="22"/>
      <c r="FJ82" s="22"/>
      <c r="FK82" s="22"/>
      <c r="FL82" s="22"/>
      <c r="FM82" s="22"/>
      <c r="FN82" s="22"/>
      <c r="FO82" s="22"/>
      <c r="FP82" s="22"/>
      <c r="FQ82" s="22"/>
      <c r="FR82" s="22"/>
      <c r="FS82" s="22"/>
      <c r="FT82" s="22"/>
      <c r="FU82" s="22"/>
      <c r="FV82" s="22"/>
      <c r="FW82" s="22"/>
      <c r="FX82" s="22"/>
      <c r="FY82" s="22"/>
      <c r="FZ82" s="22"/>
      <c r="GA82" s="22"/>
      <c r="GB82" s="22"/>
      <c r="GC82" s="22"/>
      <c r="GD82" s="22"/>
      <c r="GE82" s="22"/>
      <c r="GF82" s="22"/>
      <c r="GG82" s="22"/>
      <c r="GH82" s="22"/>
      <c r="GI82" s="22"/>
      <c r="GJ82" s="22"/>
      <c r="GK82" s="22"/>
      <c r="GL82" s="22"/>
      <c r="GM82" s="22"/>
      <c r="GN82" s="22"/>
      <c r="GO82" s="22"/>
      <c r="GP82" s="22"/>
      <c r="GQ82" s="22"/>
      <c r="GR82" s="22"/>
      <c r="GS82" s="22"/>
      <c r="GT82" s="22"/>
      <c r="GU82" s="22"/>
      <c r="GV82" s="22"/>
      <c r="GW82" s="22"/>
      <c r="GX82" s="22"/>
      <c r="GY82" s="22"/>
      <c r="GZ82" s="22"/>
      <c r="HA82" s="22"/>
      <c r="HB82" s="22"/>
      <c r="HC82" s="22"/>
      <c r="HD82" s="22"/>
      <c r="HE82" s="22"/>
      <c r="HF82" s="22"/>
      <c r="HG82" s="22"/>
      <c r="HH82" s="22"/>
      <c r="HI82" s="22"/>
      <c r="HJ82" s="22"/>
      <c r="HK82" s="22"/>
      <c r="HL82" s="22"/>
      <c r="HM82" s="22"/>
      <c r="HN82" s="22"/>
      <c r="HO82" s="22"/>
      <c r="HP82" s="22"/>
      <c r="HQ82" s="22"/>
      <c r="HR82" s="22"/>
      <c r="HS82" s="22"/>
    </row>
    <row r="83" spans="1:227" s="24" customFormat="1" ht="15" customHeight="1">
      <c r="A83" s="371"/>
      <c r="B83" s="371"/>
      <c r="C83" s="433"/>
      <c r="D83" s="324"/>
      <c r="E83" s="143"/>
      <c r="F83" s="307"/>
      <c r="G83" s="428"/>
      <c r="H83" s="428"/>
      <c r="I83" s="412"/>
      <c r="K83" s="415"/>
      <c r="L83" s="28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3"/>
      <c r="AG83" s="34"/>
      <c r="AH83" s="33"/>
      <c r="AI83" s="34"/>
      <c r="AJ83" s="34"/>
      <c r="AK83" s="409"/>
      <c r="AL83" s="28"/>
      <c r="AM83" s="28"/>
      <c r="AN83" s="116"/>
      <c r="AO83" s="116"/>
      <c r="AP83" s="116"/>
      <c r="AQ83" s="116"/>
      <c r="AR83" s="28"/>
      <c r="AS83" s="28"/>
      <c r="AT83" s="28"/>
      <c r="AU83" s="28"/>
      <c r="AV83" s="28"/>
      <c r="AW83" s="28"/>
      <c r="AX83" s="28"/>
      <c r="AY83" s="28"/>
      <c r="AZ83" s="28"/>
      <c r="BA83" s="28"/>
      <c r="BB83" s="428"/>
      <c r="BC83" s="349"/>
      <c r="BD83" s="346"/>
      <c r="BE83" s="354"/>
      <c r="BF83" s="363"/>
      <c r="BG83" s="363"/>
      <c r="BH83" s="357"/>
      <c r="BI83" s="112"/>
      <c r="BJ83" s="360"/>
      <c r="BK83" s="22"/>
      <c r="BL83" s="22"/>
      <c r="BM83" s="22"/>
      <c r="BN83" s="22"/>
      <c r="BO83" s="23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22"/>
      <c r="CU83" s="22"/>
      <c r="CV83" s="22"/>
      <c r="CW83" s="22"/>
      <c r="CX83" s="22"/>
      <c r="CY83" s="22"/>
      <c r="CZ83" s="22"/>
      <c r="DA83" s="22"/>
      <c r="DB83" s="22"/>
      <c r="DC83" s="22"/>
      <c r="DD83" s="22"/>
      <c r="DE83" s="22"/>
      <c r="DF83" s="22"/>
      <c r="DG83" s="22"/>
      <c r="DH83" s="22"/>
      <c r="DI83" s="22"/>
      <c r="DJ83" s="22"/>
      <c r="DK83" s="22"/>
      <c r="DL83" s="22"/>
      <c r="DM83" s="22"/>
      <c r="DN83" s="22"/>
      <c r="DO83" s="22"/>
      <c r="DP83" s="22"/>
      <c r="DQ83" s="22"/>
      <c r="DR83" s="22"/>
      <c r="DS83" s="22"/>
      <c r="DT83" s="22"/>
      <c r="DU83" s="22"/>
      <c r="DV83" s="22"/>
      <c r="DW83" s="22"/>
      <c r="DX83" s="22"/>
      <c r="DY83" s="22"/>
      <c r="DZ83" s="22"/>
      <c r="EA83" s="22"/>
      <c r="EB83" s="22"/>
      <c r="EC83" s="22"/>
      <c r="ED83" s="22"/>
      <c r="EE83" s="22"/>
      <c r="EF83" s="22"/>
      <c r="EG83" s="22"/>
      <c r="EH83" s="22"/>
      <c r="EI83" s="22"/>
      <c r="EJ83" s="22"/>
      <c r="EK83" s="22"/>
      <c r="EL83" s="22"/>
      <c r="EM83" s="22"/>
      <c r="EN83" s="22"/>
      <c r="EO83" s="22"/>
      <c r="EP83" s="22"/>
      <c r="EQ83" s="22"/>
      <c r="ER83" s="22"/>
      <c r="ES83" s="22"/>
      <c r="ET83" s="22"/>
      <c r="EU83" s="22"/>
      <c r="EV83" s="22"/>
      <c r="EW83" s="22"/>
      <c r="EX83" s="22"/>
      <c r="EY83" s="22"/>
      <c r="EZ83" s="22"/>
      <c r="FA83" s="22"/>
      <c r="FB83" s="22"/>
      <c r="FC83" s="22"/>
      <c r="FD83" s="22"/>
      <c r="FE83" s="22"/>
      <c r="FF83" s="22"/>
      <c r="FG83" s="22"/>
      <c r="FH83" s="22"/>
      <c r="FI83" s="22"/>
      <c r="FJ83" s="22"/>
      <c r="FK83" s="22"/>
      <c r="FL83" s="22"/>
      <c r="FM83" s="22"/>
      <c r="FN83" s="22"/>
      <c r="FO83" s="22"/>
      <c r="FP83" s="22"/>
      <c r="FQ83" s="22"/>
      <c r="FR83" s="22"/>
      <c r="FS83" s="22"/>
      <c r="FT83" s="22"/>
      <c r="FU83" s="22"/>
      <c r="FV83" s="22"/>
      <c r="FW83" s="22"/>
      <c r="FX83" s="22"/>
      <c r="FY83" s="22"/>
      <c r="FZ83" s="22"/>
      <c r="GA83" s="22"/>
      <c r="GB83" s="22"/>
      <c r="GC83" s="22"/>
      <c r="GD83" s="22"/>
      <c r="GE83" s="22"/>
      <c r="GF83" s="22"/>
      <c r="GG83" s="22"/>
      <c r="GH83" s="22"/>
      <c r="GI83" s="22"/>
      <c r="GJ83" s="22"/>
      <c r="GK83" s="22"/>
      <c r="GL83" s="22"/>
      <c r="GM83" s="22"/>
      <c r="GN83" s="22"/>
      <c r="GO83" s="22"/>
      <c r="GP83" s="22"/>
      <c r="GQ83" s="22"/>
      <c r="GR83" s="22"/>
      <c r="GS83" s="22"/>
      <c r="GT83" s="22"/>
      <c r="GU83" s="22"/>
      <c r="GV83" s="22"/>
      <c r="GW83" s="22"/>
      <c r="GX83" s="22"/>
      <c r="GY83" s="22"/>
      <c r="GZ83" s="22"/>
      <c r="HA83" s="22"/>
      <c r="HB83" s="22"/>
      <c r="HC83" s="22"/>
      <c r="HD83" s="22"/>
      <c r="HE83" s="22"/>
      <c r="HF83" s="22"/>
      <c r="HG83" s="22"/>
      <c r="HH83" s="22"/>
      <c r="HI83" s="22"/>
      <c r="HJ83" s="22"/>
      <c r="HK83" s="22"/>
      <c r="HL83" s="22"/>
      <c r="HM83" s="22"/>
      <c r="HN83" s="22"/>
      <c r="HO83" s="22"/>
      <c r="HP83" s="22"/>
      <c r="HQ83" s="22"/>
      <c r="HR83" s="22"/>
      <c r="HS83" s="22"/>
    </row>
    <row r="84" spans="1:227" s="24" customFormat="1" ht="15" customHeight="1">
      <c r="A84" s="371"/>
      <c r="B84" s="371"/>
      <c r="C84" s="433"/>
      <c r="D84" s="324"/>
      <c r="E84" s="143"/>
      <c r="F84" s="307"/>
      <c r="G84" s="428"/>
      <c r="H84" s="428"/>
      <c r="I84" s="412"/>
      <c r="J84" s="147"/>
      <c r="K84" s="415"/>
      <c r="L84" s="28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2"/>
      <c r="AG84" s="28"/>
      <c r="AH84" s="32"/>
      <c r="AI84" s="28"/>
      <c r="AJ84" s="28"/>
      <c r="AK84" s="409"/>
      <c r="AL84" s="28"/>
      <c r="AM84" s="28"/>
      <c r="AN84" s="116"/>
      <c r="AO84" s="116"/>
      <c r="AP84" s="116"/>
      <c r="AQ84" s="116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428"/>
      <c r="BC84" s="349"/>
      <c r="BD84" s="346"/>
      <c r="BE84" s="354"/>
      <c r="BF84" s="363"/>
      <c r="BG84" s="363"/>
      <c r="BH84" s="357"/>
      <c r="BI84" s="112"/>
      <c r="BJ84" s="360"/>
      <c r="BK84" s="22"/>
      <c r="BL84" s="22"/>
      <c r="BM84" s="22"/>
      <c r="BN84" s="22"/>
      <c r="BO84" s="23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22"/>
      <c r="CU84" s="22"/>
      <c r="CV84" s="22"/>
      <c r="CW84" s="22"/>
      <c r="CX84" s="22"/>
      <c r="CY84" s="22"/>
      <c r="CZ84" s="22"/>
      <c r="DA84" s="22"/>
      <c r="DB84" s="22"/>
      <c r="DC84" s="22"/>
      <c r="DD84" s="22"/>
      <c r="DE84" s="22"/>
      <c r="DF84" s="22"/>
      <c r="DG84" s="22"/>
      <c r="DH84" s="22"/>
      <c r="DI84" s="22"/>
      <c r="DJ84" s="22"/>
      <c r="DK84" s="22"/>
      <c r="DL84" s="22"/>
      <c r="DM84" s="22"/>
      <c r="DN84" s="22"/>
      <c r="DO84" s="22"/>
      <c r="DP84" s="22"/>
      <c r="DQ84" s="22"/>
      <c r="DR84" s="22"/>
      <c r="DS84" s="22"/>
      <c r="DT84" s="22"/>
      <c r="DU84" s="22"/>
      <c r="DV84" s="22"/>
      <c r="DW84" s="22"/>
      <c r="DX84" s="22"/>
      <c r="DY84" s="22"/>
      <c r="DZ84" s="22"/>
      <c r="EA84" s="22"/>
      <c r="EB84" s="22"/>
      <c r="EC84" s="22"/>
      <c r="ED84" s="22"/>
      <c r="EE84" s="22"/>
      <c r="EF84" s="22"/>
      <c r="EG84" s="22"/>
      <c r="EH84" s="22"/>
      <c r="EI84" s="22"/>
      <c r="EJ84" s="22"/>
      <c r="EK84" s="22"/>
      <c r="EL84" s="22"/>
      <c r="EM84" s="22"/>
      <c r="EN84" s="22"/>
      <c r="EO84" s="22"/>
      <c r="EP84" s="22"/>
      <c r="EQ84" s="22"/>
      <c r="ER84" s="22"/>
      <c r="ES84" s="22"/>
      <c r="ET84" s="22"/>
      <c r="EU84" s="22"/>
      <c r="EV84" s="22"/>
      <c r="EW84" s="22"/>
      <c r="EX84" s="22"/>
      <c r="EY84" s="22"/>
      <c r="EZ84" s="22"/>
      <c r="FA84" s="22"/>
      <c r="FB84" s="22"/>
      <c r="FC84" s="22"/>
      <c r="FD84" s="22"/>
      <c r="FE84" s="22"/>
      <c r="FF84" s="22"/>
      <c r="FG84" s="22"/>
      <c r="FH84" s="22"/>
      <c r="FI84" s="22"/>
      <c r="FJ84" s="22"/>
      <c r="FK84" s="22"/>
      <c r="FL84" s="22"/>
      <c r="FM84" s="22"/>
      <c r="FN84" s="22"/>
      <c r="FO84" s="22"/>
      <c r="FP84" s="22"/>
      <c r="FQ84" s="22"/>
      <c r="FR84" s="22"/>
      <c r="FS84" s="22"/>
      <c r="FT84" s="22"/>
      <c r="FU84" s="22"/>
      <c r="FV84" s="22"/>
      <c r="FW84" s="22"/>
      <c r="FX84" s="22"/>
      <c r="FY84" s="22"/>
      <c r="FZ84" s="22"/>
      <c r="GA84" s="22"/>
      <c r="GB84" s="22"/>
      <c r="GC84" s="22"/>
      <c r="GD84" s="22"/>
      <c r="GE84" s="22"/>
      <c r="GF84" s="22"/>
      <c r="GG84" s="22"/>
      <c r="GH84" s="22"/>
      <c r="GI84" s="22"/>
      <c r="GJ84" s="22"/>
      <c r="GK84" s="22"/>
      <c r="GL84" s="22"/>
      <c r="GM84" s="22"/>
      <c r="GN84" s="22"/>
      <c r="GO84" s="22"/>
      <c r="GP84" s="22"/>
      <c r="GQ84" s="22"/>
      <c r="GR84" s="22"/>
      <c r="GS84" s="22"/>
      <c r="GT84" s="22"/>
      <c r="GU84" s="22"/>
      <c r="GV84" s="22"/>
      <c r="GW84" s="22"/>
      <c r="GX84" s="22"/>
      <c r="GY84" s="22"/>
      <c r="GZ84" s="22"/>
      <c r="HA84" s="22"/>
      <c r="HB84" s="22"/>
      <c r="HC84" s="22"/>
      <c r="HD84" s="22"/>
      <c r="HE84" s="22"/>
      <c r="HF84" s="22"/>
      <c r="HG84" s="22"/>
      <c r="HH84" s="22"/>
      <c r="HI84" s="22"/>
      <c r="HJ84" s="22"/>
      <c r="HK84" s="22"/>
      <c r="HL84" s="22"/>
      <c r="HM84" s="22"/>
      <c r="HN84" s="22"/>
      <c r="HO84" s="22"/>
      <c r="HP84" s="22"/>
      <c r="HQ84" s="22"/>
      <c r="HR84" s="22"/>
      <c r="HS84" s="22"/>
    </row>
    <row r="85" spans="1:227" s="24" customFormat="1" ht="15" customHeight="1">
      <c r="A85" s="371"/>
      <c r="B85" s="371"/>
      <c r="C85" s="433"/>
      <c r="D85" s="324"/>
      <c r="E85" s="143"/>
      <c r="F85" s="307"/>
      <c r="G85" s="428"/>
      <c r="H85" s="428"/>
      <c r="I85" s="412"/>
      <c r="J85" s="147"/>
      <c r="K85" s="415"/>
      <c r="L85" s="28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2"/>
      <c r="AG85" s="28"/>
      <c r="AH85" s="32"/>
      <c r="AI85" s="28"/>
      <c r="AJ85" s="28"/>
      <c r="AK85" s="409"/>
      <c r="AL85" s="28"/>
      <c r="AM85" s="28"/>
      <c r="AN85" s="116"/>
      <c r="AO85" s="116"/>
      <c r="AP85" s="116"/>
      <c r="AQ85" s="116"/>
      <c r="AR85" s="28"/>
      <c r="AS85" s="28"/>
      <c r="AT85" s="28"/>
      <c r="AU85" s="28"/>
      <c r="AV85" s="28"/>
      <c r="AW85" s="28"/>
      <c r="AX85" s="28"/>
      <c r="AY85" s="28"/>
      <c r="AZ85" s="28"/>
      <c r="BA85" s="28"/>
      <c r="BB85" s="428"/>
      <c r="BC85" s="349"/>
      <c r="BD85" s="346"/>
      <c r="BE85" s="354"/>
      <c r="BF85" s="363"/>
      <c r="BG85" s="363"/>
      <c r="BH85" s="357"/>
      <c r="BI85" s="112"/>
      <c r="BJ85" s="360"/>
      <c r="BK85" s="22"/>
      <c r="BL85" s="22"/>
      <c r="BM85" s="22"/>
      <c r="BN85" s="22"/>
      <c r="BO85" s="23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22"/>
      <c r="CU85" s="22"/>
      <c r="CV85" s="22"/>
      <c r="CW85" s="22"/>
      <c r="CX85" s="22"/>
      <c r="CY85" s="22"/>
      <c r="CZ85" s="22"/>
      <c r="DA85" s="22"/>
      <c r="DB85" s="22"/>
      <c r="DC85" s="22"/>
      <c r="DD85" s="22"/>
      <c r="DE85" s="22"/>
      <c r="DF85" s="22"/>
      <c r="DG85" s="22"/>
      <c r="DH85" s="22"/>
      <c r="DI85" s="22"/>
      <c r="DJ85" s="22"/>
      <c r="DK85" s="22"/>
      <c r="DL85" s="22"/>
      <c r="DM85" s="22"/>
      <c r="DN85" s="22"/>
      <c r="DO85" s="22"/>
      <c r="DP85" s="22"/>
      <c r="DQ85" s="22"/>
      <c r="DR85" s="22"/>
      <c r="DS85" s="22"/>
      <c r="DT85" s="22"/>
      <c r="DU85" s="22"/>
      <c r="DV85" s="22"/>
      <c r="DW85" s="22"/>
      <c r="DX85" s="22"/>
      <c r="DY85" s="22"/>
      <c r="DZ85" s="22"/>
      <c r="EA85" s="22"/>
      <c r="EB85" s="22"/>
      <c r="EC85" s="22"/>
      <c r="ED85" s="22"/>
      <c r="EE85" s="22"/>
      <c r="EF85" s="22"/>
      <c r="EG85" s="22"/>
      <c r="EH85" s="22"/>
      <c r="EI85" s="22"/>
      <c r="EJ85" s="22"/>
      <c r="EK85" s="22"/>
      <c r="EL85" s="22"/>
      <c r="EM85" s="22"/>
      <c r="EN85" s="22"/>
      <c r="EO85" s="22"/>
      <c r="EP85" s="22"/>
      <c r="EQ85" s="22"/>
      <c r="ER85" s="22"/>
      <c r="ES85" s="22"/>
      <c r="ET85" s="22"/>
      <c r="EU85" s="22"/>
      <c r="EV85" s="22"/>
      <c r="EW85" s="22"/>
      <c r="EX85" s="22"/>
      <c r="EY85" s="22"/>
      <c r="EZ85" s="22"/>
      <c r="FA85" s="22"/>
      <c r="FB85" s="22"/>
      <c r="FC85" s="22"/>
      <c r="FD85" s="22"/>
      <c r="FE85" s="22"/>
      <c r="FF85" s="22"/>
      <c r="FG85" s="22"/>
      <c r="FH85" s="22"/>
      <c r="FI85" s="22"/>
      <c r="FJ85" s="22"/>
      <c r="FK85" s="22"/>
      <c r="FL85" s="22"/>
      <c r="FM85" s="22"/>
      <c r="FN85" s="22"/>
      <c r="FO85" s="22"/>
      <c r="FP85" s="22"/>
      <c r="FQ85" s="22"/>
      <c r="FR85" s="22"/>
      <c r="FS85" s="22"/>
      <c r="FT85" s="22"/>
      <c r="FU85" s="22"/>
      <c r="FV85" s="22"/>
      <c r="FW85" s="22"/>
      <c r="FX85" s="22"/>
      <c r="FY85" s="22"/>
      <c r="FZ85" s="22"/>
      <c r="GA85" s="22"/>
      <c r="GB85" s="22"/>
      <c r="GC85" s="22"/>
      <c r="GD85" s="22"/>
      <c r="GE85" s="22"/>
      <c r="GF85" s="22"/>
      <c r="GG85" s="22"/>
      <c r="GH85" s="22"/>
      <c r="GI85" s="22"/>
      <c r="GJ85" s="22"/>
      <c r="GK85" s="22"/>
      <c r="GL85" s="22"/>
      <c r="GM85" s="22"/>
      <c r="GN85" s="22"/>
      <c r="GO85" s="22"/>
      <c r="GP85" s="22"/>
      <c r="GQ85" s="22"/>
      <c r="GR85" s="22"/>
      <c r="GS85" s="22"/>
      <c r="GT85" s="22"/>
      <c r="GU85" s="22"/>
      <c r="GV85" s="22"/>
      <c r="GW85" s="22"/>
      <c r="GX85" s="22"/>
      <c r="GY85" s="22"/>
      <c r="GZ85" s="22"/>
      <c r="HA85" s="22"/>
      <c r="HB85" s="22"/>
      <c r="HC85" s="22"/>
      <c r="HD85" s="22"/>
      <c r="HE85" s="22"/>
      <c r="HF85" s="22"/>
      <c r="HG85" s="22"/>
      <c r="HH85" s="22"/>
      <c r="HI85" s="22"/>
      <c r="HJ85" s="22"/>
      <c r="HK85" s="22"/>
      <c r="HL85" s="22"/>
      <c r="HM85" s="22"/>
      <c r="HN85" s="22"/>
      <c r="HO85" s="22"/>
      <c r="HP85" s="22"/>
      <c r="HQ85" s="22"/>
      <c r="HR85" s="22"/>
      <c r="HS85" s="22"/>
    </row>
    <row r="86" spans="1:227" s="24" customFormat="1" ht="15" customHeight="1">
      <c r="A86" s="371"/>
      <c r="B86" s="371"/>
      <c r="C86" s="433"/>
      <c r="D86" s="324"/>
      <c r="E86" s="143"/>
      <c r="F86" s="307"/>
      <c r="G86" s="428"/>
      <c r="H86" s="428"/>
      <c r="I86" s="412"/>
      <c r="J86" s="147"/>
      <c r="K86" s="415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32"/>
      <c r="AG86" s="28"/>
      <c r="AH86" s="32"/>
      <c r="AI86" s="28"/>
      <c r="AJ86" s="28"/>
      <c r="AK86" s="409"/>
      <c r="AL86" s="28"/>
      <c r="AM86" s="28"/>
      <c r="AN86" s="116"/>
      <c r="AO86" s="116"/>
      <c r="AP86" s="116"/>
      <c r="AQ86" s="116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428"/>
      <c r="BC86" s="349"/>
      <c r="BD86" s="346"/>
      <c r="BE86" s="354"/>
      <c r="BF86" s="363"/>
      <c r="BG86" s="363"/>
      <c r="BH86" s="357"/>
      <c r="BI86" s="112"/>
      <c r="BJ86" s="360"/>
      <c r="BK86" s="22"/>
      <c r="BL86" s="22"/>
      <c r="BM86" s="22"/>
      <c r="BN86" s="22"/>
      <c r="BO86" s="23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22"/>
      <c r="CU86" s="22"/>
      <c r="CV86" s="22"/>
      <c r="CW86" s="22"/>
      <c r="CX86" s="22"/>
      <c r="CY86" s="22"/>
      <c r="CZ86" s="22"/>
      <c r="DA86" s="22"/>
      <c r="DB86" s="22"/>
      <c r="DC86" s="22"/>
      <c r="DD86" s="22"/>
      <c r="DE86" s="22"/>
      <c r="DF86" s="22"/>
      <c r="DG86" s="22"/>
      <c r="DH86" s="22"/>
      <c r="DI86" s="22"/>
      <c r="DJ86" s="22"/>
      <c r="DK86" s="22"/>
      <c r="DL86" s="22"/>
      <c r="DM86" s="22"/>
      <c r="DN86" s="22"/>
      <c r="DO86" s="22"/>
      <c r="DP86" s="22"/>
      <c r="DQ86" s="22"/>
      <c r="DR86" s="22"/>
      <c r="DS86" s="22"/>
      <c r="DT86" s="22"/>
      <c r="DU86" s="22"/>
      <c r="DV86" s="22"/>
      <c r="DW86" s="22"/>
      <c r="DX86" s="22"/>
      <c r="DY86" s="22"/>
      <c r="DZ86" s="22"/>
      <c r="EA86" s="22"/>
      <c r="EB86" s="22"/>
      <c r="EC86" s="22"/>
      <c r="ED86" s="22"/>
      <c r="EE86" s="22"/>
      <c r="EF86" s="22"/>
      <c r="EG86" s="22"/>
      <c r="EH86" s="22"/>
      <c r="EI86" s="22"/>
      <c r="EJ86" s="22"/>
      <c r="EK86" s="22"/>
      <c r="EL86" s="22"/>
      <c r="EM86" s="22"/>
      <c r="EN86" s="22"/>
      <c r="EO86" s="22"/>
      <c r="EP86" s="22"/>
      <c r="EQ86" s="22"/>
      <c r="ER86" s="22"/>
      <c r="ES86" s="22"/>
      <c r="ET86" s="22"/>
      <c r="EU86" s="22"/>
      <c r="EV86" s="22"/>
      <c r="EW86" s="22"/>
      <c r="EX86" s="22"/>
      <c r="EY86" s="22"/>
      <c r="EZ86" s="22"/>
      <c r="FA86" s="22"/>
      <c r="FB86" s="22"/>
      <c r="FC86" s="22"/>
      <c r="FD86" s="22"/>
      <c r="FE86" s="22"/>
      <c r="FF86" s="22"/>
      <c r="FG86" s="22"/>
      <c r="FH86" s="22"/>
      <c r="FI86" s="22"/>
      <c r="FJ86" s="22"/>
      <c r="FK86" s="22"/>
      <c r="FL86" s="22"/>
      <c r="FM86" s="22"/>
      <c r="FN86" s="22"/>
      <c r="FO86" s="22"/>
      <c r="FP86" s="22"/>
      <c r="FQ86" s="22"/>
      <c r="FR86" s="22"/>
      <c r="FS86" s="22"/>
      <c r="FT86" s="22"/>
      <c r="FU86" s="22"/>
      <c r="FV86" s="22"/>
      <c r="FW86" s="22"/>
      <c r="FX86" s="22"/>
      <c r="FY86" s="22"/>
      <c r="FZ86" s="22"/>
      <c r="GA86" s="22"/>
      <c r="GB86" s="22"/>
      <c r="GC86" s="22"/>
      <c r="GD86" s="22"/>
      <c r="GE86" s="22"/>
      <c r="GF86" s="22"/>
      <c r="GG86" s="22"/>
      <c r="GH86" s="22"/>
      <c r="GI86" s="22"/>
      <c r="GJ86" s="22"/>
      <c r="GK86" s="22"/>
      <c r="GL86" s="22"/>
      <c r="GM86" s="22"/>
      <c r="GN86" s="22"/>
      <c r="GO86" s="22"/>
      <c r="GP86" s="22"/>
      <c r="GQ86" s="22"/>
      <c r="GR86" s="22"/>
      <c r="GS86" s="22"/>
      <c r="GT86" s="22"/>
      <c r="GU86" s="22"/>
      <c r="GV86" s="22"/>
      <c r="GW86" s="22"/>
      <c r="GX86" s="22"/>
      <c r="GY86" s="22"/>
      <c r="GZ86" s="22"/>
      <c r="HA86" s="22"/>
      <c r="HB86" s="22"/>
      <c r="HC86" s="22"/>
      <c r="HD86" s="22"/>
      <c r="HE86" s="22"/>
      <c r="HF86" s="22"/>
      <c r="HG86" s="22"/>
      <c r="HH86" s="22"/>
      <c r="HI86" s="22"/>
      <c r="HJ86" s="22"/>
      <c r="HK86" s="22"/>
      <c r="HL86" s="22"/>
      <c r="HM86" s="22"/>
      <c r="HN86" s="22"/>
      <c r="HO86" s="22"/>
      <c r="HP86" s="22"/>
      <c r="HQ86" s="22"/>
      <c r="HR86" s="22"/>
      <c r="HS86" s="22"/>
    </row>
    <row r="87" spans="1:227" s="24" customFormat="1" ht="15.75" customHeight="1" thickBot="1">
      <c r="A87" s="372"/>
      <c r="B87" s="372"/>
      <c r="C87" s="434"/>
      <c r="D87" s="325"/>
      <c r="E87" s="144"/>
      <c r="F87" s="308"/>
      <c r="G87" s="429"/>
      <c r="H87" s="429"/>
      <c r="I87" s="413"/>
      <c r="J87" s="149"/>
      <c r="K87" s="416"/>
      <c r="L87" s="39"/>
      <c r="M87" s="39"/>
      <c r="N87" s="39"/>
      <c r="O87" s="39"/>
      <c r="P87" s="39"/>
      <c r="Q87" s="39"/>
      <c r="R87" s="39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40"/>
      <c r="AF87" s="38"/>
      <c r="AG87" s="39"/>
      <c r="AH87" s="38"/>
      <c r="AI87" s="39"/>
      <c r="AJ87" s="39"/>
      <c r="AK87" s="410"/>
      <c r="AL87" s="40"/>
      <c r="AM87" s="40"/>
      <c r="AN87" s="117"/>
      <c r="AO87" s="117"/>
      <c r="AP87" s="117"/>
      <c r="AQ87" s="117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29"/>
      <c r="BC87" s="350"/>
      <c r="BD87" s="347"/>
      <c r="BE87" s="355"/>
      <c r="BF87" s="364"/>
      <c r="BG87" s="364"/>
      <c r="BH87" s="358"/>
      <c r="BI87" s="113"/>
      <c r="BJ87" s="361"/>
      <c r="BK87" s="22"/>
      <c r="BL87" s="22"/>
      <c r="BM87" s="22"/>
      <c r="BN87" s="22"/>
      <c r="BO87" s="23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22"/>
      <c r="CU87" s="22"/>
      <c r="CV87" s="22"/>
      <c r="CW87" s="22"/>
      <c r="CX87" s="22"/>
      <c r="CY87" s="22"/>
      <c r="CZ87" s="22"/>
      <c r="DA87" s="22"/>
      <c r="DB87" s="22"/>
      <c r="DC87" s="22"/>
      <c r="DD87" s="22"/>
      <c r="DE87" s="22"/>
      <c r="DF87" s="22"/>
      <c r="DG87" s="22"/>
      <c r="DH87" s="22"/>
      <c r="DI87" s="22"/>
      <c r="DJ87" s="22"/>
      <c r="DK87" s="22"/>
      <c r="DL87" s="22"/>
      <c r="DM87" s="22"/>
      <c r="DN87" s="22"/>
      <c r="DO87" s="22"/>
      <c r="DP87" s="22"/>
      <c r="DQ87" s="22"/>
      <c r="DR87" s="22"/>
      <c r="DS87" s="22"/>
      <c r="DT87" s="22"/>
      <c r="DU87" s="22"/>
      <c r="DV87" s="22"/>
      <c r="DW87" s="22"/>
      <c r="DX87" s="22"/>
      <c r="DY87" s="22"/>
      <c r="DZ87" s="22"/>
      <c r="EA87" s="22"/>
      <c r="EB87" s="22"/>
      <c r="EC87" s="22"/>
      <c r="ED87" s="22"/>
      <c r="EE87" s="22"/>
      <c r="EF87" s="22"/>
      <c r="EG87" s="22"/>
      <c r="EH87" s="22"/>
      <c r="EI87" s="22"/>
      <c r="EJ87" s="22"/>
      <c r="EK87" s="22"/>
      <c r="EL87" s="22"/>
      <c r="EM87" s="22"/>
      <c r="EN87" s="22"/>
      <c r="EO87" s="22"/>
      <c r="EP87" s="22"/>
      <c r="EQ87" s="22"/>
      <c r="ER87" s="22"/>
      <c r="ES87" s="22"/>
      <c r="ET87" s="22"/>
      <c r="EU87" s="22"/>
      <c r="EV87" s="22"/>
      <c r="EW87" s="22"/>
      <c r="EX87" s="22"/>
      <c r="EY87" s="22"/>
      <c r="EZ87" s="22"/>
      <c r="FA87" s="22"/>
      <c r="FB87" s="22"/>
      <c r="FC87" s="22"/>
      <c r="FD87" s="22"/>
      <c r="FE87" s="22"/>
      <c r="FF87" s="22"/>
      <c r="FG87" s="22"/>
      <c r="FH87" s="22"/>
      <c r="FI87" s="22"/>
      <c r="FJ87" s="22"/>
      <c r="FK87" s="22"/>
      <c r="FL87" s="22"/>
      <c r="FM87" s="22"/>
      <c r="FN87" s="22"/>
      <c r="FO87" s="22"/>
      <c r="FP87" s="22"/>
      <c r="FQ87" s="22"/>
      <c r="FR87" s="22"/>
      <c r="FS87" s="22"/>
      <c r="FT87" s="22"/>
      <c r="FU87" s="22"/>
      <c r="FV87" s="22"/>
      <c r="FW87" s="22"/>
      <c r="FX87" s="22"/>
      <c r="FY87" s="22"/>
      <c r="FZ87" s="22"/>
      <c r="GA87" s="22"/>
      <c r="GB87" s="22"/>
      <c r="GC87" s="22"/>
      <c r="GD87" s="22"/>
      <c r="GE87" s="22"/>
      <c r="GF87" s="22"/>
      <c r="GG87" s="22"/>
      <c r="GH87" s="22"/>
      <c r="GI87" s="22"/>
      <c r="GJ87" s="22"/>
      <c r="GK87" s="22"/>
      <c r="GL87" s="22"/>
      <c r="GM87" s="22"/>
      <c r="GN87" s="22"/>
      <c r="GO87" s="22"/>
      <c r="GP87" s="22"/>
      <c r="GQ87" s="22"/>
      <c r="GR87" s="22"/>
      <c r="GS87" s="22"/>
      <c r="GT87" s="22"/>
      <c r="GU87" s="22"/>
      <c r="GV87" s="22"/>
      <c r="GW87" s="22"/>
      <c r="GX87" s="22"/>
      <c r="GY87" s="22"/>
      <c r="GZ87" s="22"/>
      <c r="HA87" s="22"/>
      <c r="HB87" s="22"/>
      <c r="HC87" s="22"/>
      <c r="HD87" s="22"/>
      <c r="HE87" s="22"/>
      <c r="HF87" s="22"/>
      <c r="HG87" s="22"/>
      <c r="HH87" s="22"/>
      <c r="HI87" s="22"/>
      <c r="HJ87" s="22"/>
      <c r="HK87" s="22"/>
      <c r="HL87" s="22"/>
      <c r="HM87" s="22"/>
      <c r="HN87" s="22"/>
      <c r="HO87" s="22"/>
      <c r="HP87" s="22"/>
      <c r="HQ87" s="22"/>
      <c r="HR87" s="22"/>
      <c r="HS87" s="22"/>
    </row>
    <row r="88" spans="1:227" s="24" customFormat="1" ht="15" customHeight="1">
      <c r="A88" s="370" t="s">
        <v>86</v>
      </c>
      <c r="B88" s="431" t="s">
        <v>1036</v>
      </c>
      <c r="C88" s="432" t="s">
        <v>721</v>
      </c>
      <c r="D88" s="323">
        <v>1</v>
      </c>
      <c r="E88" s="142" t="s">
        <v>562</v>
      </c>
      <c r="F88" s="145" t="s">
        <v>1025</v>
      </c>
      <c r="G88" s="427" t="s">
        <v>564</v>
      </c>
      <c r="H88" s="427"/>
      <c r="I88" s="411"/>
      <c r="J88" s="146" t="s">
        <v>1040</v>
      </c>
      <c r="K88" s="414">
        <f t="shared" ref="K88" si="35">IF(SUM(AI88:AI97)&gt;0,(BD88-SUM(AI88:AI97))/22,IFERROR(IF(AND(BD88&gt;=22*D88,BD88&lt;=26*D88),1*D88,IF(BD88/BE88&gt;1,1*D88+(BF88/22))+IF(BD88/BE88=1,1*D88)+IF(BD88/BE88&lt;1,IF(AND(BE88&gt;=22*D88,BE88&lt;=26*D88),BD88/22,BD88/BE88))),0))-(SUM(AG88:AG97)/22)</f>
        <v>1</v>
      </c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25"/>
      <c r="AG88" s="26"/>
      <c r="AH88" s="25"/>
      <c r="AI88" s="26"/>
      <c r="AJ88" s="26"/>
      <c r="AK88" s="408">
        <f t="shared" ref="AK88" si="36">SUM(L88:AE97,AG88:AG97,AI88:AI97,AJ88:AJ97)</f>
        <v>5</v>
      </c>
      <c r="AL88" s="26">
        <v>15</v>
      </c>
      <c r="AM88" s="26"/>
      <c r="AN88" s="115"/>
      <c r="AO88" s="115"/>
      <c r="AP88" s="115"/>
      <c r="AQ88" s="115"/>
      <c r="AR88" s="26"/>
      <c r="AS88" s="27"/>
      <c r="AT88" s="28"/>
      <c r="AU88" s="28"/>
      <c r="AV88" s="27"/>
      <c r="AW88" s="28"/>
      <c r="AX88" s="28"/>
      <c r="AY88" s="28"/>
      <c r="AZ88" s="28"/>
      <c r="BA88" s="28"/>
      <c r="BB88" s="427"/>
      <c r="BC88" s="348">
        <f>IFERROR(VLOOKUP(BB88,Segéd2!$L$2:$M$7,2,FALSE),0)</f>
        <v>0</v>
      </c>
      <c r="BD88" s="345">
        <f t="shared" ref="BD88" si="37">SUM(AK88,AL88:BA97,BC88)</f>
        <v>20</v>
      </c>
      <c r="BE88" s="351">
        <v>20</v>
      </c>
      <c r="BF88" s="362">
        <f t="shared" ref="BF88" si="38">IF(AND(BD88&gt;26,BE88&gt;=22),(BD88-26)-IF(((AK88+SUM(AS88:BA97)+BC88)-26)&gt;0,(AK88+SUM(AS88:BA97)+BC88)-26,0)+IF(AK88+BC88-26&gt;0,AK88+BC88-26,0),IF(BD88&gt;BE88,(BD88-BE88)-IF(((AK88+SUM(AS88:BA97)+BC88)-BE88)&gt;0,(AK88+SUM(AS88:BA97)+BC88)-BE88,0)+IF(AK88+BC88-BE88&gt;0,AK88+BC88-BE88,0),0))</f>
        <v>0</v>
      </c>
      <c r="BG88" s="362">
        <f t="shared" ref="BG88" si="39">SUM(AG88:AG97)</f>
        <v>0</v>
      </c>
      <c r="BH88" s="356"/>
      <c r="BI88" s="111"/>
      <c r="BJ88" s="359"/>
      <c r="BK88" s="22"/>
      <c r="BL88" s="22"/>
      <c r="BM88" s="22"/>
      <c r="BN88" s="22"/>
      <c r="BO88" s="23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22"/>
      <c r="CU88" s="22"/>
      <c r="CV88" s="22"/>
      <c r="CW88" s="22"/>
      <c r="CX88" s="22"/>
      <c r="CY88" s="22"/>
      <c r="CZ88" s="22"/>
      <c r="DA88" s="22"/>
      <c r="DB88" s="22"/>
      <c r="DC88" s="22"/>
      <c r="DD88" s="22"/>
      <c r="DE88" s="22"/>
      <c r="DF88" s="22"/>
      <c r="DG88" s="22"/>
      <c r="DH88" s="22"/>
      <c r="DI88" s="22"/>
      <c r="DJ88" s="22"/>
      <c r="DK88" s="22"/>
      <c r="DL88" s="22"/>
      <c r="DM88" s="22"/>
      <c r="DN88" s="22"/>
      <c r="DO88" s="22"/>
      <c r="DP88" s="22"/>
      <c r="DQ88" s="22"/>
      <c r="DR88" s="22"/>
      <c r="DS88" s="22"/>
      <c r="DT88" s="22"/>
      <c r="DU88" s="22"/>
      <c r="DV88" s="22"/>
      <c r="DW88" s="22"/>
      <c r="DX88" s="22"/>
      <c r="DY88" s="22"/>
      <c r="DZ88" s="22"/>
      <c r="EA88" s="22"/>
      <c r="EB88" s="22"/>
      <c r="EC88" s="22"/>
      <c r="ED88" s="22"/>
      <c r="EE88" s="22"/>
      <c r="EF88" s="22"/>
      <c r="EG88" s="22"/>
      <c r="EH88" s="22"/>
      <c r="EI88" s="22"/>
      <c r="EJ88" s="22"/>
      <c r="EK88" s="22"/>
      <c r="EL88" s="22"/>
      <c r="EM88" s="22"/>
      <c r="EN88" s="22"/>
      <c r="EO88" s="22"/>
      <c r="EP88" s="22"/>
      <c r="EQ88" s="22"/>
      <c r="ER88" s="22"/>
      <c r="ES88" s="22"/>
      <c r="ET88" s="22"/>
      <c r="EU88" s="22"/>
      <c r="EV88" s="22"/>
      <c r="EW88" s="22"/>
      <c r="EX88" s="22"/>
      <c r="EY88" s="22"/>
      <c r="EZ88" s="22"/>
      <c r="FA88" s="22"/>
      <c r="FB88" s="22"/>
      <c r="FC88" s="22"/>
      <c r="FD88" s="22"/>
      <c r="FE88" s="22"/>
      <c r="FF88" s="22"/>
      <c r="FG88" s="22"/>
      <c r="FH88" s="22"/>
      <c r="FI88" s="22"/>
      <c r="FJ88" s="22"/>
      <c r="FK88" s="22"/>
      <c r="FL88" s="22"/>
      <c r="FM88" s="22"/>
      <c r="FN88" s="22"/>
      <c r="FO88" s="22"/>
      <c r="FP88" s="22"/>
      <c r="FQ88" s="22"/>
      <c r="FR88" s="22"/>
      <c r="FS88" s="22"/>
      <c r="FT88" s="22"/>
      <c r="FU88" s="22"/>
      <c r="FV88" s="22"/>
      <c r="FW88" s="22"/>
      <c r="FX88" s="22"/>
      <c r="FY88" s="22"/>
      <c r="FZ88" s="22"/>
      <c r="GA88" s="22"/>
      <c r="GB88" s="22"/>
      <c r="GC88" s="22"/>
      <c r="GD88" s="22"/>
      <c r="GE88" s="22"/>
      <c r="GF88" s="22"/>
      <c r="GG88" s="22"/>
      <c r="GH88" s="22"/>
      <c r="GI88" s="22"/>
      <c r="GJ88" s="22"/>
      <c r="GK88" s="22"/>
      <c r="GL88" s="22"/>
      <c r="GM88" s="22"/>
      <c r="GN88" s="22"/>
      <c r="GO88" s="22"/>
      <c r="GP88" s="22"/>
      <c r="GQ88" s="22"/>
      <c r="GR88" s="22"/>
      <c r="GS88" s="22"/>
      <c r="GT88" s="22"/>
      <c r="GU88" s="22"/>
      <c r="GV88" s="22"/>
      <c r="GW88" s="22"/>
      <c r="GX88" s="22"/>
      <c r="GY88" s="22"/>
      <c r="GZ88" s="22"/>
      <c r="HA88" s="22"/>
      <c r="HB88" s="22"/>
      <c r="HC88" s="22"/>
      <c r="HD88" s="22"/>
      <c r="HE88" s="22"/>
      <c r="HF88" s="22"/>
      <c r="HG88" s="22"/>
      <c r="HH88" s="22"/>
      <c r="HI88" s="22"/>
      <c r="HJ88" s="22"/>
      <c r="HK88" s="22"/>
      <c r="HL88" s="22"/>
      <c r="HM88" s="22"/>
      <c r="HN88" s="22"/>
      <c r="HO88" s="22"/>
      <c r="HP88" s="22"/>
      <c r="HQ88" s="22"/>
      <c r="HR88" s="22"/>
      <c r="HS88" s="22"/>
    </row>
    <row r="89" spans="1:227" s="24" customFormat="1" ht="15" customHeight="1">
      <c r="A89" s="371"/>
      <c r="B89" s="371"/>
      <c r="C89" s="433"/>
      <c r="D89" s="324"/>
      <c r="E89" s="143"/>
      <c r="F89" s="307"/>
      <c r="G89" s="428"/>
      <c r="H89" s="428"/>
      <c r="I89" s="412"/>
      <c r="J89" s="147" t="s">
        <v>1026</v>
      </c>
      <c r="K89" s="415"/>
      <c r="L89" s="28"/>
      <c r="M89" s="34"/>
      <c r="N89" s="34"/>
      <c r="O89" s="34">
        <v>2</v>
      </c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2"/>
      <c r="AG89" s="28"/>
      <c r="AH89" s="32"/>
      <c r="AI89" s="28"/>
      <c r="AJ89" s="28"/>
      <c r="AK89" s="409"/>
      <c r="AL89" s="28"/>
      <c r="AM89" s="28"/>
      <c r="AN89" s="116"/>
      <c r="AO89" s="116"/>
      <c r="AP89" s="116"/>
      <c r="AQ89" s="116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428"/>
      <c r="BC89" s="349"/>
      <c r="BD89" s="346"/>
      <c r="BE89" s="354"/>
      <c r="BF89" s="363"/>
      <c r="BG89" s="363"/>
      <c r="BH89" s="357"/>
      <c r="BI89" s="112"/>
      <c r="BJ89" s="360"/>
      <c r="BK89" s="22"/>
      <c r="BL89" s="22"/>
      <c r="BM89" s="22"/>
      <c r="BN89" s="22"/>
      <c r="BO89" s="23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22"/>
      <c r="CU89" s="22"/>
      <c r="CV89" s="22"/>
      <c r="CW89" s="22"/>
      <c r="CX89" s="22"/>
      <c r="CY89" s="22"/>
      <c r="CZ89" s="22"/>
      <c r="DA89" s="22"/>
      <c r="DB89" s="22"/>
      <c r="DC89" s="22"/>
      <c r="DD89" s="22"/>
      <c r="DE89" s="22"/>
      <c r="DF89" s="22"/>
      <c r="DG89" s="22"/>
      <c r="DH89" s="22"/>
      <c r="DI89" s="22"/>
      <c r="DJ89" s="22"/>
      <c r="DK89" s="22"/>
      <c r="DL89" s="22"/>
      <c r="DM89" s="22"/>
      <c r="DN89" s="22"/>
      <c r="DO89" s="22"/>
      <c r="DP89" s="22"/>
      <c r="DQ89" s="22"/>
      <c r="DR89" s="22"/>
      <c r="DS89" s="22"/>
      <c r="DT89" s="22"/>
      <c r="DU89" s="22"/>
      <c r="DV89" s="22"/>
      <c r="DW89" s="22"/>
      <c r="DX89" s="22"/>
      <c r="DY89" s="22"/>
      <c r="DZ89" s="22"/>
      <c r="EA89" s="22"/>
      <c r="EB89" s="22"/>
      <c r="EC89" s="22"/>
      <c r="ED89" s="22"/>
      <c r="EE89" s="22"/>
      <c r="EF89" s="22"/>
      <c r="EG89" s="22"/>
      <c r="EH89" s="22"/>
      <c r="EI89" s="22"/>
      <c r="EJ89" s="22"/>
      <c r="EK89" s="22"/>
      <c r="EL89" s="22"/>
      <c r="EM89" s="22"/>
      <c r="EN89" s="22"/>
      <c r="EO89" s="22"/>
      <c r="EP89" s="22"/>
      <c r="EQ89" s="22"/>
      <c r="ER89" s="22"/>
      <c r="ES89" s="22"/>
      <c r="ET89" s="22"/>
      <c r="EU89" s="22"/>
      <c r="EV89" s="22"/>
      <c r="EW89" s="22"/>
      <c r="EX89" s="22"/>
      <c r="EY89" s="22"/>
      <c r="EZ89" s="22"/>
      <c r="FA89" s="22"/>
      <c r="FB89" s="22"/>
      <c r="FC89" s="22"/>
      <c r="FD89" s="22"/>
      <c r="FE89" s="22"/>
      <c r="FF89" s="22"/>
      <c r="FG89" s="22"/>
      <c r="FH89" s="22"/>
      <c r="FI89" s="22"/>
      <c r="FJ89" s="22"/>
      <c r="FK89" s="22"/>
      <c r="FL89" s="22"/>
      <c r="FM89" s="22"/>
      <c r="FN89" s="22"/>
      <c r="FO89" s="22"/>
      <c r="FP89" s="22"/>
      <c r="FQ89" s="22"/>
      <c r="FR89" s="22"/>
      <c r="FS89" s="22"/>
      <c r="FT89" s="22"/>
      <c r="FU89" s="22"/>
      <c r="FV89" s="22"/>
      <c r="FW89" s="22"/>
      <c r="FX89" s="22"/>
      <c r="FY89" s="22"/>
      <c r="FZ89" s="22"/>
      <c r="GA89" s="22"/>
      <c r="GB89" s="22"/>
      <c r="GC89" s="22"/>
      <c r="GD89" s="22"/>
      <c r="GE89" s="22"/>
      <c r="GF89" s="22"/>
      <c r="GG89" s="22"/>
      <c r="GH89" s="22"/>
      <c r="GI89" s="22"/>
      <c r="GJ89" s="22"/>
      <c r="GK89" s="22"/>
      <c r="GL89" s="22"/>
      <c r="GM89" s="22"/>
      <c r="GN89" s="22"/>
      <c r="GO89" s="22"/>
      <c r="GP89" s="22"/>
      <c r="GQ89" s="22"/>
      <c r="GR89" s="22"/>
      <c r="GS89" s="22"/>
      <c r="GT89" s="22"/>
      <c r="GU89" s="22"/>
      <c r="GV89" s="22"/>
      <c r="GW89" s="22"/>
      <c r="GX89" s="22"/>
      <c r="GY89" s="22"/>
      <c r="GZ89" s="22"/>
      <c r="HA89" s="22"/>
      <c r="HB89" s="22"/>
      <c r="HC89" s="22"/>
      <c r="HD89" s="22"/>
      <c r="HE89" s="22"/>
      <c r="HF89" s="22"/>
      <c r="HG89" s="22"/>
      <c r="HH89" s="22"/>
      <c r="HI89" s="22"/>
      <c r="HJ89" s="22"/>
      <c r="HK89" s="22"/>
      <c r="HL89" s="22"/>
      <c r="HM89" s="22"/>
      <c r="HN89" s="22"/>
      <c r="HO89" s="22"/>
      <c r="HP89" s="22"/>
      <c r="HQ89" s="22"/>
      <c r="HR89" s="22"/>
      <c r="HS89" s="22"/>
    </row>
    <row r="90" spans="1:227" s="24" customFormat="1" ht="15" customHeight="1">
      <c r="A90" s="371"/>
      <c r="B90" s="371"/>
      <c r="C90" s="433"/>
      <c r="D90" s="324"/>
      <c r="E90" s="143"/>
      <c r="F90" s="307"/>
      <c r="G90" s="428"/>
      <c r="H90" s="428"/>
      <c r="I90" s="412"/>
      <c r="J90" s="147" t="s">
        <v>1009</v>
      </c>
      <c r="K90" s="415"/>
      <c r="L90" s="28"/>
      <c r="M90" s="34">
        <v>1</v>
      </c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2"/>
      <c r="AG90" s="28"/>
      <c r="AH90" s="32"/>
      <c r="AI90" s="28"/>
      <c r="AJ90" s="28"/>
      <c r="AK90" s="409"/>
      <c r="AL90" s="28"/>
      <c r="AM90" s="28"/>
      <c r="AN90" s="116"/>
      <c r="AO90" s="116"/>
      <c r="AP90" s="116"/>
      <c r="AQ90" s="116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428"/>
      <c r="BC90" s="349"/>
      <c r="BD90" s="346"/>
      <c r="BE90" s="354"/>
      <c r="BF90" s="363"/>
      <c r="BG90" s="363"/>
      <c r="BH90" s="357"/>
      <c r="BI90" s="112"/>
      <c r="BJ90" s="360"/>
      <c r="BK90" s="22"/>
      <c r="BL90" s="22"/>
      <c r="BM90" s="22"/>
      <c r="BN90" s="22"/>
      <c r="BO90" s="23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22"/>
      <c r="CU90" s="22"/>
      <c r="CV90" s="22"/>
      <c r="CW90" s="22"/>
      <c r="CX90" s="22"/>
      <c r="CY90" s="22"/>
      <c r="CZ90" s="22"/>
      <c r="DA90" s="22"/>
      <c r="DB90" s="22"/>
      <c r="DC90" s="22"/>
      <c r="DD90" s="22"/>
      <c r="DE90" s="22"/>
      <c r="DF90" s="22"/>
      <c r="DG90" s="22"/>
      <c r="DH90" s="22"/>
      <c r="DI90" s="22"/>
      <c r="DJ90" s="22"/>
      <c r="DK90" s="22"/>
      <c r="DL90" s="22"/>
      <c r="DM90" s="22"/>
      <c r="DN90" s="22"/>
      <c r="DO90" s="22"/>
      <c r="DP90" s="22"/>
      <c r="DQ90" s="22"/>
      <c r="DR90" s="22"/>
      <c r="DS90" s="22"/>
      <c r="DT90" s="22"/>
      <c r="DU90" s="22"/>
      <c r="DV90" s="22"/>
      <c r="DW90" s="22"/>
      <c r="DX90" s="22"/>
      <c r="DY90" s="22"/>
      <c r="DZ90" s="22"/>
      <c r="EA90" s="22"/>
      <c r="EB90" s="22"/>
      <c r="EC90" s="22"/>
      <c r="ED90" s="22"/>
      <c r="EE90" s="22"/>
      <c r="EF90" s="22"/>
      <c r="EG90" s="22"/>
      <c r="EH90" s="22"/>
      <c r="EI90" s="22"/>
      <c r="EJ90" s="22"/>
      <c r="EK90" s="22"/>
      <c r="EL90" s="22"/>
      <c r="EM90" s="22"/>
      <c r="EN90" s="22"/>
      <c r="EO90" s="22"/>
      <c r="EP90" s="22"/>
      <c r="EQ90" s="22"/>
      <c r="ER90" s="22"/>
      <c r="ES90" s="22"/>
      <c r="ET90" s="22"/>
      <c r="EU90" s="22"/>
      <c r="EV90" s="22"/>
      <c r="EW90" s="22"/>
      <c r="EX90" s="22"/>
      <c r="EY90" s="22"/>
      <c r="EZ90" s="22"/>
      <c r="FA90" s="22"/>
      <c r="FB90" s="22"/>
      <c r="FC90" s="22"/>
      <c r="FD90" s="22"/>
      <c r="FE90" s="22"/>
      <c r="FF90" s="22"/>
      <c r="FG90" s="22"/>
      <c r="FH90" s="22"/>
      <c r="FI90" s="22"/>
      <c r="FJ90" s="22"/>
      <c r="FK90" s="22"/>
      <c r="FL90" s="22"/>
      <c r="FM90" s="22"/>
      <c r="FN90" s="22"/>
      <c r="FO90" s="22"/>
      <c r="FP90" s="22"/>
      <c r="FQ90" s="22"/>
      <c r="FR90" s="22"/>
      <c r="FS90" s="22"/>
      <c r="FT90" s="22"/>
      <c r="FU90" s="22"/>
      <c r="FV90" s="22"/>
      <c r="FW90" s="22"/>
      <c r="FX90" s="22"/>
      <c r="FY90" s="22"/>
      <c r="FZ90" s="22"/>
      <c r="GA90" s="22"/>
      <c r="GB90" s="22"/>
      <c r="GC90" s="22"/>
      <c r="GD90" s="22"/>
      <c r="GE90" s="22"/>
      <c r="GF90" s="22"/>
      <c r="GG90" s="22"/>
      <c r="GH90" s="22"/>
      <c r="GI90" s="22"/>
      <c r="GJ90" s="22"/>
      <c r="GK90" s="22"/>
      <c r="GL90" s="22"/>
      <c r="GM90" s="22"/>
      <c r="GN90" s="22"/>
      <c r="GO90" s="22"/>
      <c r="GP90" s="22"/>
      <c r="GQ90" s="22"/>
      <c r="GR90" s="22"/>
      <c r="GS90" s="22"/>
      <c r="GT90" s="22"/>
      <c r="GU90" s="22"/>
      <c r="GV90" s="22"/>
      <c r="GW90" s="22"/>
      <c r="GX90" s="22"/>
      <c r="GY90" s="22"/>
      <c r="GZ90" s="22"/>
      <c r="HA90" s="22"/>
      <c r="HB90" s="22"/>
      <c r="HC90" s="22"/>
      <c r="HD90" s="22"/>
      <c r="HE90" s="22"/>
      <c r="HF90" s="22"/>
      <c r="HG90" s="22"/>
      <c r="HH90" s="22"/>
      <c r="HI90" s="22"/>
      <c r="HJ90" s="22"/>
      <c r="HK90" s="22"/>
      <c r="HL90" s="22"/>
      <c r="HM90" s="22"/>
      <c r="HN90" s="22"/>
      <c r="HO90" s="22"/>
      <c r="HP90" s="22"/>
      <c r="HQ90" s="22"/>
      <c r="HR90" s="22"/>
      <c r="HS90" s="22"/>
    </row>
    <row r="91" spans="1:227" s="24" customFormat="1" ht="15" customHeight="1">
      <c r="A91" s="371"/>
      <c r="B91" s="371"/>
      <c r="C91" s="433"/>
      <c r="D91" s="324"/>
      <c r="E91" s="143"/>
      <c r="F91" s="307"/>
      <c r="G91" s="428"/>
      <c r="H91" s="428"/>
      <c r="I91" s="412"/>
      <c r="J91" s="147" t="s">
        <v>1023</v>
      </c>
      <c r="K91" s="415"/>
      <c r="L91" s="28">
        <v>2</v>
      </c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2"/>
      <c r="AG91" s="28"/>
      <c r="AH91" s="32"/>
      <c r="AI91" s="28"/>
      <c r="AJ91" s="28"/>
      <c r="AK91" s="409"/>
      <c r="AL91" s="28"/>
      <c r="AM91" s="28"/>
      <c r="AN91" s="116"/>
      <c r="AO91" s="116"/>
      <c r="AP91" s="116"/>
      <c r="AQ91" s="116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428"/>
      <c r="BC91" s="349"/>
      <c r="BD91" s="346"/>
      <c r="BE91" s="354"/>
      <c r="BF91" s="363"/>
      <c r="BG91" s="363"/>
      <c r="BH91" s="357"/>
      <c r="BI91" s="112"/>
      <c r="BJ91" s="360"/>
      <c r="BK91" s="22"/>
      <c r="BL91" s="22"/>
      <c r="BM91" s="22"/>
      <c r="BN91" s="22"/>
      <c r="BO91" s="23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22"/>
      <c r="CU91" s="22"/>
      <c r="CV91" s="22"/>
      <c r="CW91" s="22"/>
      <c r="CX91" s="22"/>
      <c r="CY91" s="22"/>
      <c r="CZ91" s="22"/>
      <c r="DA91" s="22"/>
      <c r="DB91" s="22"/>
      <c r="DC91" s="22"/>
      <c r="DD91" s="22"/>
      <c r="DE91" s="22"/>
      <c r="DF91" s="22"/>
      <c r="DG91" s="22"/>
      <c r="DH91" s="22"/>
      <c r="DI91" s="22"/>
      <c r="DJ91" s="22"/>
      <c r="DK91" s="22"/>
      <c r="DL91" s="22"/>
      <c r="DM91" s="22"/>
      <c r="DN91" s="22"/>
      <c r="DO91" s="22"/>
      <c r="DP91" s="22"/>
      <c r="DQ91" s="22"/>
      <c r="DR91" s="22"/>
      <c r="DS91" s="22"/>
      <c r="DT91" s="22"/>
      <c r="DU91" s="22"/>
      <c r="DV91" s="22"/>
      <c r="DW91" s="22"/>
      <c r="DX91" s="22"/>
      <c r="DY91" s="22"/>
      <c r="DZ91" s="22"/>
      <c r="EA91" s="22"/>
      <c r="EB91" s="22"/>
      <c r="EC91" s="22"/>
      <c r="ED91" s="22"/>
      <c r="EE91" s="22"/>
      <c r="EF91" s="22"/>
      <c r="EG91" s="22"/>
      <c r="EH91" s="22"/>
      <c r="EI91" s="22"/>
      <c r="EJ91" s="22"/>
      <c r="EK91" s="22"/>
      <c r="EL91" s="22"/>
      <c r="EM91" s="22"/>
      <c r="EN91" s="22"/>
      <c r="EO91" s="22"/>
      <c r="EP91" s="22"/>
      <c r="EQ91" s="22"/>
      <c r="ER91" s="22"/>
      <c r="ES91" s="22"/>
      <c r="ET91" s="22"/>
      <c r="EU91" s="22"/>
      <c r="EV91" s="22"/>
      <c r="EW91" s="22"/>
      <c r="EX91" s="22"/>
      <c r="EY91" s="22"/>
      <c r="EZ91" s="22"/>
      <c r="FA91" s="22"/>
      <c r="FB91" s="22"/>
      <c r="FC91" s="22"/>
      <c r="FD91" s="22"/>
      <c r="FE91" s="22"/>
      <c r="FF91" s="22"/>
      <c r="FG91" s="22"/>
      <c r="FH91" s="22"/>
      <c r="FI91" s="22"/>
      <c r="FJ91" s="22"/>
      <c r="FK91" s="22"/>
      <c r="FL91" s="22"/>
      <c r="FM91" s="22"/>
      <c r="FN91" s="22"/>
      <c r="FO91" s="22"/>
      <c r="FP91" s="22"/>
      <c r="FQ91" s="22"/>
      <c r="FR91" s="22"/>
      <c r="FS91" s="22"/>
      <c r="FT91" s="22"/>
      <c r="FU91" s="22"/>
      <c r="FV91" s="22"/>
      <c r="FW91" s="22"/>
      <c r="FX91" s="22"/>
      <c r="FY91" s="22"/>
      <c r="FZ91" s="22"/>
      <c r="GA91" s="22"/>
      <c r="GB91" s="22"/>
      <c r="GC91" s="22"/>
      <c r="GD91" s="22"/>
      <c r="GE91" s="22"/>
      <c r="GF91" s="22"/>
      <c r="GG91" s="22"/>
      <c r="GH91" s="22"/>
      <c r="GI91" s="22"/>
      <c r="GJ91" s="22"/>
      <c r="GK91" s="22"/>
      <c r="GL91" s="22"/>
      <c r="GM91" s="22"/>
      <c r="GN91" s="22"/>
      <c r="GO91" s="22"/>
      <c r="GP91" s="22"/>
      <c r="GQ91" s="22"/>
      <c r="GR91" s="22"/>
      <c r="GS91" s="22"/>
      <c r="GT91" s="22"/>
      <c r="GU91" s="22"/>
      <c r="GV91" s="22"/>
      <c r="GW91" s="22"/>
      <c r="GX91" s="22"/>
      <c r="GY91" s="22"/>
      <c r="GZ91" s="22"/>
      <c r="HA91" s="22"/>
      <c r="HB91" s="22"/>
      <c r="HC91" s="22"/>
      <c r="HD91" s="22"/>
      <c r="HE91" s="22"/>
      <c r="HF91" s="22"/>
      <c r="HG91" s="22"/>
      <c r="HH91" s="22"/>
      <c r="HI91" s="22"/>
      <c r="HJ91" s="22"/>
      <c r="HK91" s="22"/>
      <c r="HL91" s="22"/>
      <c r="HM91" s="22"/>
      <c r="HN91" s="22"/>
      <c r="HO91" s="22"/>
      <c r="HP91" s="22"/>
      <c r="HQ91" s="22"/>
      <c r="HR91" s="22"/>
      <c r="HS91" s="22"/>
    </row>
    <row r="92" spans="1:227" s="24" customFormat="1" ht="15" customHeight="1">
      <c r="A92" s="371"/>
      <c r="B92" s="371"/>
      <c r="C92" s="433"/>
      <c r="D92" s="324"/>
      <c r="E92" s="143"/>
      <c r="F92" s="307"/>
      <c r="G92" s="428"/>
      <c r="H92" s="428"/>
      <c r="I92" s="412"/>
      <c r="J92" s="31"/>
      <c r="K92" s="415"/>
      <c r="L92" s="28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2"/>
      <c r="AG92" s="28"/>
      <c r="AH92" s="32"/>
      <c r="AI92" s="28"/>
      <c r="AJ92" s="28"/>
      <c r="AK92" s="409"/>
      <c r="AL92" s="28"/>
      <c r="AM92" s="28"/>
      <c r="AN92" s="116"/>
      <c r="AO92" s="116"/>
      <c r="AP92" s="116"/>
      <c r="AQ92" s="116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428"/>
      <c r="BC92" s="349"/>
      <c r="BD92" s="346"/>
      <c r="BE92" s="354"/>
      <c r="BF92" s="363"/>
      <c r="BG92" s="363"/>
      <c r="BH92" s="357"/>
      <c r="BI92" s="112"/>
      <c r="BJ92" s="360"/>
      <c r="BK92" s="22"/>
      <c r="BL92" s="22"/>
      <c r="BM92" s="22"/>
      <c r="BN92" s="22"/>
      <c r="BO92" s="23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/>
      <c r="CZ92" s="22"/>
      <c r="DA92" s="22"/>
      <c r="DB92" s="22"/>
      <c r="DC92" s="22"/>
      <c r="DD92" s="22"/>
      <c r="DE92" s="22"/>
      <c r="DF92" s="22"/>
      <c r="DG92" s="22"/>
      <c r="DH92" s="22"/>
      <c r="DI92" s="22"/>
      <c r="DJ92" s="22"/>
      <c r="DK92" s="22"/>
      <c r="DL92" s="22"/>
      <c r="DM92" s="22"/>
      <c r="DN92" s="22"/>
      <c r="DO92" s="22"/>
      <c r="DP92" s="22"/>
      <c r="DQ92" s="22"/>
      <c r="DR92" s="22"/>
      <c r="DS92" s="22"/>
      <c r="DT92" s="22"/>
      <c r="DU92" s="22"/>
      <c r="DV92" s="22"/>
      <c r="DW92" s="22"/>
      <c r="DX92" s="22"/>
      <c r="DY92" s="22"/>
      <c r="DZ92" s="22"/>
      <c r="EA92" s="22"/>
      <c r="EB92" s="22"/>
      <c r="EC92" s="22"/>
      <c r="ED92" s="22"/>
      <c r="EE92" s="22"/>
      <c r="EF92" s="22"/>
      <c r="EG92" s="22"/>
      <c r="EH92" s="22"/>
      <c r="EI92" s="22"/>
      <c r="EJ92" s="22"/>
      <c r="EK92" s="22"/>
      <c r="EL92" s="22"/>
      <c r="EM92" s="22"/>
      <c r="EN92" s="22"/>
      <c r="EO92" s="22"/>
      <c r="EP92" s="22"/>
      <c r="EQ92" s="22"/>
      <c r="ER92" s="22"/>
      <c r="ES92" s="22"/>
      <c r="ET92" s="22"/>
      <c r="EU92" s="22"/>
      <c r="EV92" s="22"/>
      <c r="EW92" s="22"/>
      <c r="EX92" s="22"/>
      <c r="EY92" s="22"/>
      <c r="EZ92" s="22"/>
      <c r="FA92" s="22"/>
      <c r="FB92" s="22"/>
      <c r="FC92" s="22"/>
      <c r="FD92" s="22"/>
      <c r="FE92" s="22"/>
      <c r="FF92" s="22"/>
      <c r="FG92" s="22"/>
      <c r="FH92" s="22"/>
      <c r="FI92" s="22"/>
      <c r="FJ92" s="22"/>
      <c r="FK92" s="22"/>
      <c r="FL92" s="22"/>
      <c r="FM92" s="22"/>
      <c r="FN92" s="22"/>
      <c r="FO92" s="22"/>
      <c r="FP92" s="22"/>
      <c r="FQ92" s="22"/>
      <c r="FR92" s="22"/>
      <c r="FS92" s="22"/>
      <c r="FT92" s="22"/>
      <c r="FU92" s="22"/>
      <c r="FV92" s="22"/>
      <c r="FW92" s="22"/>
      <c r="FX92" s="22"/>
      <c r="FY92" s="22"/>
      <c r="FZ92" s="22"/>
      <c r="GA92" s="22"/>
      <c r="GB92" s="22"/>
      <c r="GC92" s="22"/>
      <c r="GD92" s="22"/>
      <c r="GE92" s="22"/>
      <c r="GF92" s="22"/>
      <c r="GG92" s="22"/>
      <c r="GH92" s="22"/>
      <c r="GI92" s="22"/>
      <c r="GJ92" s="22"/>
      <c r="GK92" s="22"/>
      <c r="GL92" s="22"/>
      <c r="GM92" s="22"/>
      <c r="GN92" s="22"/>
      <c r="GO92" s="22"/>
      <c r="GP92" s="22"/>
      <c r="GQ92" s="22"/>
      <c r="GR92" s="22"/>
      <c r="GS92" s="22"/>
      <c r="GT92" s="22"/>
      <c r="GU92" s="22"/>
      <c r="GV92" s="22"/>
      <c r="GW92" s="22"/>
      <c r="GX92" s="22"/>
      <c r="GY92" s="22"/>
      <c r="GZ92" s="22"/>
      <c r="HA92" s="22"/>
      <c r="HB92" s="22"/>
      <c r="HC92" s="22"/>
      <c r="HD92" s="22"/>
      <c r="HE92" s="22"/>
      <c r="HF92" s="22"/>
      <c r="HG92" s="22"/>
      <c r="HH92" s="22"/>
      <c r="HI92" s="22"/>
      <c r="HJ92" s="22"/>
      <c r="HK92" s="22"/>
      <c r="HL92" s="22"/>
      <c r="HM92" s="22"/>
      <c r="HN92" s="22"/>
      <c r="HO92" s="22"/>
      <c r="HP92" s="22"/>
      <c r="HQ92" s="22"/>
      <c r="HR92" s="22"/>
      <c r="HS92" s="22"/>
    </row>
    <row r="93" spans="1:227" s="24" customFormat="1" ht="15" customHeight="1">
      <c r="A93" s="371"/>
      <c r="B93" s="371"/>
      <c r="C93" s="433"/>
      <c r="D93" s="324"/>
      <c r="E93" s="143"/>
      <c r="F93" s="307"/>
      <c r="G93" s="428"/>
      <c r="H93" s="428"/>
      <c r="I93" s="412"/>
      <c r="J93" s="148"/>
      <c r="K93" s="415"/>
      <c r="L93" s="28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3"/>
      <c r="AG93" s="34"/>
      <c r="AH93" s="33"/>
      <c r="AI93" s="34"/>
      <c r="AJ93" s="34"/>
      <c r="AK93" s="409"/>
      <c r="AL93" s="28"/>
      <c r="AM93" s="28"/>
      <c r="AN93" s="116"/>
      <c r="AO93" s="116"/>
      <c r="AP93" s="116"/>
      <c r="AQ93" s="116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428"/>
      <c r="BC93" s="349"/>
      <c r="BD93" s="346"/>
      <c r="BE93" s="354"/>
      <c r="BF93" s="363"/>
      <c r="BG93" s="363"/>
      <c r="BH93" s="357"/>
      <c r="BI93" s="112"/>
      <c r="BJ93" s="360"/>
      <c r="BK93" s="22"/>
      <c r="BL93" s="22"/>
      <c r="BM93" s="22"/>
      <c r="BN93" s="22"/>
      <c r="BO93" s="23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/>
      <c r="CZ93" s="22"/>
      <c r="DA93" s="22"/>
      <c r="DB93" s="22"/>
      <c r="DC93" s="22"/>
      <c r="DD93" s="22"/>
      <c r="DE93" s="22"/>
      <c r="DF93" s="22"/>
      <c r="DG93" s="22"/>
      <c r="DH93" s="22"/>
      <c r="DI93" s="22"/>
      <c r="DJ93" s="22"/>
      <c r="DK93" s="22"/>
      <c r="DL93" s="22"/>
      <c r="DM93" s="22"/>
      <c r="DN93" s="22"/>
      <c r="DO93" s="22"/>
      <c r="DP93" s="22"/>
      <c r="DQ93" s="22"/>
      <c r="DR93" s="22"/>
      <c r="DS93" s="22"/>
      <c r="DT93" s="22"/>
      <c r="DU93" s="22"/>
      <c r="DV93" s="22"/>
      <c r="DW93" s="22"/>
      <c r="DX93" s="22"/>
      <c r="DY93" s="22"/>
      <c r="DZ93" s="22"/>
      <c r="EA93" s="22"/>
      <c r="EB93" s="22"/>
      <c r="EC93" s="22"/>
      <c r="ED93" s="22"/>
      <c r="EE93" s="22"/>
      <c r="EF93" s="22"/>
      <c r="EG93" s="22"/>
      <c r="EH93" s="22"/>
      <c r="EI93" s="22"/>
      <c r="EJ93" s="22"/>
      <c r="EK93" s="22"/>
      <c r="EL93" s="22"/>
      <c r="EM93" s="22"/>
      <c r="EN93" s="22"/>
      <c r="EO93" s="22"/>
      <c r="EP93" s="22"/>
      <c r="EQ93" s="22"/>
      <c r="ER93" s="22"/>
      <c r="ES93" s="22"/>
      <c r="ET93" s="22"/>
      <c r="EU93" s="22"/>
      <c r="EV93" s="22"/>
      <c r="EW93" s="22"/>
      <c r="EX93" s="22"/>
      <c r="EY93" s="22"/>
      <c r="EZ93" s="22"/>
      <c r="FA93" s="22"/>
      <c r="FB93" s="22"/>
      <c r="FC93" s="22"/>
      <c r="FD93" s="22"/>
      <c r="FE93" s="22"/>
      <c r="FF93" s="22"/>
      <c r="FG93" s="22"/>
      <c r="FH93" s="22"/>
      <c r="FI93" s="22"/>
      <c r="FJ93" s="22"/>
      <c r="FK93" s="22"/>
      <c r="FL93" s="22"/>
      <c r="FM93" s="22"/>
      <c r="FN93" s="22"/>
      <c r="FO93" s="22"/>
      <c r="FP93" s="22"/>
      <c r="FQ93" s="22"/>
      <c r="FR93" s="22"/>
      <c r="FS93" s="22"/>
      <c r="FT93" s="22"/>
      <c r="FU93" s="22"/>
      <c r="FV93" s="22"/>
      <c r="FW93" s="22"/>
      <c r="FX93" s="22"/>
      <c r="FY93" s="22"/>
      <c r="FZ93" s="22"/>
      <c r="GA93" s="22"/>
      <c r="GB93" s="22"/>
      <c r="GC93" s="22"/>
      <c r="GD93" s="22"/>
      <c r="GE93" s="22"/>
      <c r="GF93" s="22"/>
      <c r="GG93" s="22"/>
      <c r="GH93" s="22"/>
      <c r="GI93" s="22"/>
      <c r="GJ93" s="22"/>
      <c r="GK93" s="22"/>
      <c r="GL93" s="22"/>
      <c r="GM93" s="22"/>
      <c r="GN93" s="22"/>
      <c r="GO93" s="22"/>
      <c r="GP93" s="22"/>
      <c r="GQ93" s="22"/>
      <c r="GR93" s="22"/>
      <c r="GS93" s="22"/>
      <c r="GT93" s="22"/>
      <c r="GU93" s="22"/>
      <c r="GV93" s="22"/>
      <c r="GW93" s="22"/>
      <c r="GX93" s="22"/>
      <c r="GY93" s="22"/>
      <c r="GZ93" s="22"/>
      <c r="HA93" s="22"/>
      <c r="HB93" s="22"/>
      <c r="HC93" s="22"/>
      <c r="HD93" s="22"/>
      <c r="HE93" s="22"/>
      <c r="HF93" s="22"/>
      <c r="HG93" s="22"/>
      <c r="HH93" s="22"/>
      <c r="HI93" s="22"/>
      <c r="HJ93" s="22"/>
      <c r="HK93" s="22"/>
      <c r="HL93" s="22"/>
      <c r="HM93" s="22"/>
      <c r="HN93" s="22"/>
      <c r="HO93" s="22"/>
      <c r="HP93" s="22"/>
      <c r="HQ93" s="22"/>
      <c r="HR93" s="22"/>
      <c r="HS93" s="22"/>
    </row>
    <row r="94" spans="1:227" s="24" customFormat="1" ht="15" customHeight="1">
      <c r="A94" s="371"/>
      <c r="B94" s="371"/>
      <c r="C94" s="433"/>
      <c r="D94" s="324"/>
      <c r="E94" s="143"/>
      <c r="F94" s="307"/>
      <c r="G94" s="428"/>
      <c r="H94" s="428"/>
      <c r="I94" s="412"/>
      <c r="J94" s="147"/>
      <c r="K94" s="415"/>
      <c r="L94" s="28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2"/>
      <c r="AG94" s="28"/>
      <c r="AH94" s="32"/>
      <c r="AI94" s="28"/>
      <c r="AJ94" s="28"/>
      <c r="AK94" s="409"/>
      <c r="AL94" s="28"/>
      <c r="AM94" s="28"/>
      <c r="AN94" s="116"/>
      <c r="AO94" s="116"/>
      <c r="AP94" s="116"/>
      <c r="AQ94" s="116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428"/>
      <c r="BC94" s="349"/>
      <c r="BD94" s="346"/>
      <c r="BE94" s="354"/>
      <c r="BF94" s="363"/>
      <c r="BG94" s="363"/>
      <c r="BH94" s="357"/>
      <c r="BI94" s="112"/>
      <c r="BJ94" s="360"/>
      <c r="BK94" s="22"/>
      <c r="BL94" s="22"/>
      <c r="BM94" s="22"/>
      <c r="BN94" s="22"/>
      <c r="BO94" s="23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/>
      <c r="CZ94" s="22"/>
      <c r="DA94" s="22"/>
      <c r="DB94" s="22"/>
      <c r="DC94" s="22"/>
      <c r="DD94" s="22"/>
      <c r="DE94" s="22"/>
      <c r="DF94" s="22"/>
      <c r="DG94" s="22"/>
      <c r="DH94" s="22"/>
      <c r="DI94" s="22"/>
      <c r="DJ94" s="22"/>
      <c r="DK94" s="22"/>
      <c r="DL94" s="22"/>
      <c r="DM94" s="22"/>
      <c r="DN94" s="22"/>
      <c r="DO94" s="22"/>
      <c r="DP94" s="22"/>
      <c r="DQ94" s="22"/>
      <c r="DR94" s="22"/>
      <c r="DS94" s="22"/>
      <c r="DT94" s="22"/>
      <c r="DU94" s="22"/>
      <c r="DV94" s="22"/>
      <c r="DW94" s="22"/>
      <c r="DX94" s="22"/>
      <c r="DY94" s="22"/>
      <c r="DZ94" s="22"/>
      <c r="EA94" s="22"/>
      <c r="EB94" s="22"/>
      <c r="EC94" s="22"/>
      <c r="ED94" s="22"/>
      <c r="EE94" s="22"/>
      <c r="EF94" s="22"/>
      <c r="EG94" s="22"/>
      <c r="EH94" s="22"/>
      <c r="EI94" s="22"/>
      <c r="EJ94" s="22"/>
      <c r="EK94" s="22"/>
      <c r="EL94" s="22"/>
      <c r="EM94" s="22"/>
      <c r="EN94" s="22"/>
      <c r="EO94" s="22"/>
      <c r="EP94" s="22"/>
      <c r="EQ94" s="22"/>
      <c r="ER94" s="22"/>
      <c r="ES94" s="22"/>
      <c r="ET94" s="22"/>
      <c r="EU94" s="22"/>
      <c r="EV94" s="22"/>
      <c r="EW94" s="22"/>
      <c r="EX94" s="22"/>
      <c r="EY94" s="22"/>
      <c r="EZ94" s="22"/>
      <c r="FA94" s="22"/>
      <c r="FB94" s="22"/>
      <c r="FC94" s="22"/>
      <c r="FD94" s="22"/>
      <c r="FE94" s="22"/>
      <c r="FF94" s="22"/>
      <c r="FG94" s="22"/>
      <c r="FH94" s="22"/>
      <c r="FI94" s="22"/>
      <c r="FJ94" s="22"/>
      <c r="FK94" s="22"/>
      <c r="FL94" s="22"/>
      <c r="FM94" s="22"/>
      <c r="FN94" s="22"/>
      <c r="FO94" s="22"/>
      <c r="FP94" s="22"/>
      <c r="FQ94" s="22"/>
      <c r="FR94" s="22"/>
      <c r="FS94" s="22"/>
      <c r="FT94" s="22"/>
      <c r="FU94" s="22"/>
      <c r="FV94" s="22"/>
      <c r="FW94" s="22"/>
      <c r="FX94" s="22"/>
      <c r="FY94" s="22"/>
      <c r="FZ94" s="22"/>
      <c r="GA94" s="22"/>
      <c r="GB94" s="22"/>
      <c r="GC94" s="22"/>
      <c r="GD94" s="22"/>
      <c r="GE94" s="22"/>
      <c r="GF94" s="22"/>
      <c r="GG94" s="22"/>
      <c r="GH94" s="22"/>
      <c r="GI94" s="22"/>
      <c r="GJ94" s="22"/>
      <c r="GK94" s="22"/>
      <c r="GL94" s="22"/>
      <c r="GM94" s="22"/>
      <c r="GN94" s="22"/>
      <c r="GO94" s="22"/>
      <c r="GP94" s="22"/>
      <c r="GQ94" s="22"/>
      <c r="GR94" s="22"/>
      <c r="GS94" s="22"/>
      <c r="GT94" s="22"/>
      <c r="GU94" s="22"/>
      <c r="GV94" s="22"/>
      <c r="GW94" s="22"/>
      <c r="GX94" s="22"/>
      <c r="GY94" s="22"/>
      <c r="GZ94" s="22"/>
      <c r="HA94" s="22"/>
      <c r="HB94" s="22"/>
      <c r="HC94" s="22"/>
      <c r="HD94" s="22"/>
      <c r="HE94" s="22"/>
      <c r="HF94" s="22"/>
      <c r="HG94" s="22"/>
      <c r="HH94" s="22"/>
      <c r="HI94" s="22"/>
      <c r="HJ94" s="22"/>
      <c r="HK94" s="22"/>
      <c r="HL94" s="22"/>
      <c r="HM94" s="22"/>
      <c r="HN94" s="22"/>
      <c r="HO94" s="22"/>
      <c r="HP94" s="22"/>
      <c r="HQ94" s="22"/>
      <c r="HR94" s="22"/>
      <c r="HS94" s="22"/>
    </row>
    <row r="95" spans="1:227" s="24" customFormat="1" ht="15" customHeight="1">
      <c r="A95" s="371"/>
      <c r="B95" s="371"/>
      <c r="C95" s="433"/>
      <c r="D95" s="324"/>
      <c r="E95" s="143"/>
      <c r="F95" s="307"/>
      <c r="G95" s="428"/>
      <c r="H95" s="428"/>
      <c r="I95" s="412"/>
      <c r="J95" s="147"/>
      <c r="K95" s="415"/>
      <c r="L95" s="28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4"/>
      <c r="AC95" s="34"/>
      <c r="AD95" s="34"/>
      <c r="AE95" s="34"/>
      <c r="AF95" s="32"/>
      <c r="AG95" s="28"/>
      <c r="AH95" s="32"/>
      <c r="AI95" s="28"/>
      <c r="AJ95" s="28"/>
      <c r="AK95" s="409"/>
      <c r="AL95" s="28"/>
      <c r="AM95" s="28"/>
      <c r="AN95" s="116"/>
      <c r="AO95" s="116"/>
      <c r="AP95" s="116"/>
      <c r="AQ95" s="116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428"/>
      <c r="BC95" s="349"/>
      <c r="BD95" s="346"/>
      <c r="BE95" s="354"/>
      <c r="BF95" s="363"/>
      <c r="BG95" s="363"/>
      <c r="BH95" s="357"/>
      <c r="BI95" s="112"/>
      <c r="BJ95" s="360"/>
      <c r="BK95" s="22"/>
      <c r="BL95" s="22"/>
      <c r="BM95" s="22"/>
      <c r="BN95" s="22"/>
      <c r="BO95" s="23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/>
      <c r="CZ95" s="22"/>
      <c r="DA95" s="22"/>
      <c r="DB95" s="22"/>
      <c r="DC95" s="22"/>
      <c r="DD95" s="22"/>
      <c r="DE95" s="22"/>
      <c r="DF95" s="22"/>
      <c r="DG95" s="22"/>
      <c r="DH95" s="22"/>
      <c r="DI95" s="22"/>
      <c r="DJ95" s="22"/>
      <c r="DK95" s="22"/>
      <c r="DL95" s="22"/>
      <c r="DM95" s="22"/>
      <c r="DN95" s="22"/>
      <c r="DO95" s="22"/>
      <c r="DP95" s="22"/>
      <c r="DQ95" s="22"/>
      <c r="DR95" s="22"/>
      <c r="DS95" s="22"/>
      <c r="DT95" s="22"/>
      <c r="DU95" s="22"/>
      <c r="DV95" s="22"/>
      <c r="DW95" s="22"/>
      <c r="DX95" s="22"/>
      <c r="DY95" s="22"/>
      <c r="DZ95" s="22"/>
      <c r="EA95" s="22"/>
      <c r="EB95" s="22"/>
      <c r="EC95" s="22"/>
      <c r="ED95" s="22"/>
      <c r="EE95" s="22"/>
      <c r="EF95" s="22"/>
      <c r="EG95" s="22"/>
      <c r="EH95" s="22"/>
      <c r="EI95" s="22"/>
      <c r="EJ95" s="22"/>
      <c r="EK95" s="22"/>
      <c r="EL95" s="22"/>
      <c r="EM95" s="22"/>
      <c r="EN95" s="22"/>
      <c r="EO95" s="22"/>
      <c r="EP95" s="22"/>
      <c r="EQ95" s="22"/>
      <c r="ER95" s="22"/>
      <c r="ES95" s="22"/>
      <c r="ET95" s="22"/>
      <c r="EU95" s="22"/>
      <c r="EV95" s="22"/>
      <c r="EW95" s="22"/>
      <c r="EX95" s="22"/>
      <c r="EY95" s="22"/>
      <c r="EZ95" s="22"/>
      <c r="FA95" s="22"/>
      <c r="FB95" s="22"/>
      <c r="FC95" s="22"/>
      <c r="FD95" s="22"/>
      <c r="FE95" s="22"/>
      <c r="FF95" s="22"/>
      <c r="FG95" s="22"/>
      <c r="FH95" s="22"/>
      <c r="FI95" s="22"/>
      <c r="FJ95" s="22"/>
      <c r="FK95" s="22"/>
      <c r="FL95" s="22"/>
      <c r="FM95" s="22"/>
      <c r="FN95" s="22"/>
      <c r="FO95" s="22"/>
      <c r="FP95" s="22"/>
      <c r="FQ95" s="22"/>
      <c r="FR95" s="22"/>
      <c r="FS95" s="22"/>
      <c r="FT95" s="22"/>
      <c r="FU95" s="22"/>
      <c r="FV95" s="22"/>
      <c r="FW95" s="22"/>
      <c r="FX95" s="22"/>
      <c r="FY95" s="22"/>
      <c r="FZ95" s="22"/>
      <c r="GA95" s="22"/>
      <c r="GB95" s="22"/>
      <c r="GC95" s="22"/>
      <c r="GD95" s="22"/>
      <c r="GE95" s="22"/>
      <c r="GF95" s="22"/>
      <c r="GG95" s="22"/>
      <c r="GH95" s="22"/>
      <c r="GI95" s="22"/>
      <c r="GJ95" s="22"/>
      <c r="GK95" s="22"/>
      <c r="GL95" s="22"/>
      <c r="GM95" s="22"/>
      <c r="GN95" s="22"/>
      <c r="GO95" s="22"/>
      <c r="GP95" s="22"/>
      <c r="GQ95" s="22"/>
      <c r="GR95" s="22"/>
      <c r="GS95" s="22"/>
      <c r="GT95" s="22"/>
      <c r="GU95" s="22"/>
      <c r="GV95" s="22"/>
      <c r="GW95" s="22"/>
      <c r="GX95" s="22"/>
      <c r="GY95" s="22"/>
      <c r="GZ95" s="22"/>
      <c r="HA95" s="22"/>
      <c r="HB95" s="22"/>
      <c r="HC95" s="22"/>
      <c r="HD95" s="22"/>
      <c r="HE95" s="22"/>
      <c r="HF95" s="22"/>
      <c r="HG95" s="22"/>
      <c r="HH95" s="22"/>
      <c r="HI95" s="22"/>
      <c r="HJ95" s="22"/>
      <c r="HK95" s="22"/>
      <c r="HL95" s="22"/>
      <c r="HM95" s="22"/>
      <c r="HN95" s="22"/>
      <c r="HO95" s="22"/>
      <c r="HP95" s="22"/>
      <c r="HQ95" s="22"/>
      <c r="HR95" s="22"/>
      <c r="HS95" s="22"/>
    </row>
    <row r="96" spans="1:227" s="24" customFormat="1" ht="15" customHeight="1">
      <c r="A96" s="371"/>
      <c r="B96" s="371"/>
      <c r="C96" s="433"/>
      <c r="D96" s="324"/>
      <c r="E96" s="143"/>
      <c r="F96" s="307"/>
      <c r="G96" s="428"/>
      <c r="H96" s="428"/>
      <c r="I96" s="412"/>
      <c r="J96" s="147"/>
      <c r="K96" s="415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32"/>
      <c r="AG96" s="28"/>
      <c r="AH96" s="32"/>
      <c r="AI96" s="28"/>
      <c r="AJ96" s="28"/>
      <c r="AK96" s="409"/>
      <c r="AL96" s="28"/>
      <c r="AM96" s="28"/>
      <c r="AN96" s="116"/>
      <c r="AO96" s="116"/>
      <c r="AP96" s="116"/>
      <c r="AQ96" s="116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428"/>
      <c r="BC96" s="349"/>
      <c r="BD96" s="346"/>
      <c r="BE96" s="354"/>
      <c r="BF96" s="363"/>
      <c r="BG96" s="363"/>
      <c r="BH96" s="357"/>
      <c r="BI96" s="112"/>
      <c r="BJ96" s="360"/>
      <c r="BK96" s="22"/>
      <c r="BL96" s="22"/>
      <c r="BM96" s="22"/>
      <c r="BN96" s="22"/>
      <c r="BO96" s="23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/>
      <c r="CZ96" s="22"/>
      <c r="DA96" s="22"/>
      <c r="DB96" s="22"/>
      <c r="DC96" s="22"/>
      <c r="DD96" s="22"/>
      <c r="DE96" s="22"/>
      <c r="DF96" s="22"/>
      <c r="DG96" s="22"/>
      <c r="DH96" s="22"/>
      <c r="DI96" s="22"/>
      <c r="DJ96" s="22"/>
      <c r="DK96" s="22"/>
      <c r="DL96" s="22"/>
      <c r="DM96" s="22"/>
      <c r="DN96" s="22"/>
      <c r="DO96" s="22"/>
      <c r="DP96" s="22"/>
      <c r="DQ96" s="22"/>
      <c r="DR96" s="22"/>
      <c r="DS96" s="22"/>
      <c r="DT96" s="22"/>
      <c r="DU96" s="22"/>
      <c r="DV96" s="22"/>
      <c r="DW96" s="22"/>
      <c r="DX96" s="22"/>
      <c r="DY96" s="22"/>
      <c r="DZ96" s="22"/>
      <c r="EA96" s="22"/>
      <c r="EB96" s="22"/>
      <c r="EC96" s="22"/>
      <c r="ED96" s="22"/>
      <c r="EE96" s="22"/>
      <c r="EF96" s="22"/>
      <c r="EG96" s="22"/>
      <c r="EH96" s="22"/>
      <c r="EI96" s="22"/>
      <c r="EJ96" s="22"/>
      <c r="EK96" s="22"/>
      <c r="EL96" s="22"/>
      <c r="EM96" s="22"/>
      <c r="EN96" s="22"/>
      <c r="EO96" s="22"/>
      <c r="EP96" s="22"/>
      <c r="EQ96" s="22"/>
      <c r="ER96" s="22"/>
      <c r="ES96" s="22"/>
      <c r="ET96" s="22"/>
      <c r="EU96" s="22"/>
      <c r="EV96" s="22"/>
      <c r="EW96" s="22"/>
      <c r="EX96" s="22"/>
      <c r="EY96" s="22"/>
      <c r="EZ96" s="22"/>
      <c r="FA96" s="22"/>
      <c r="FB96" s="22"/>
      <c r="FC96" s="22"/>
      <c r="FD96" s="22"/>
      <c r="FE96" s="22"/>
      <c r="FF96" s="22"/>
      <c r="FG96" s="22"/>
      <c r="FH96" s="22"/>
      <c r="FI96" s="22"/>
      <c r="FJ96" s="22"/>
      <c r="FK96" s="22"/>
      <c r="FL96" s="22"/>
      <c r="FM96" s="22"/>
      <c r="FN96" s="22"/>
      <c r="FO96" s="22"/>
      <c r="FP96" s="22"/>
      <c r="FQ96" s="22"/>
      <c r="FR96" s="22"/>
      <c r="FS96" s="22"/>
      <c r="FT96" s="22"/>
      <c r="FU96" s="22"/>
      <c r="FV96" s="22"/>
      <c r="FW96" s="22"/>
      <c r="FX96" s="22"/>
      <c r="FY96" s="22"/>
      <c r="FZ96" s="22"/>
      <c r="GA96" s="22"/>
      <c r="GB96" s="22"/>
      <c r="GC96" s="22"/>
      <c r="GD96" s="22"/>
      <c r="GE96" s="22"/>
      <c r="GF96" s="22"/>
      <c r="GG96" s="22"/>
      <c r="GH96" s="22"/>
      <c r="GI96" s="22"/>
      <c r="GJ96" s="22"/>
      <c r="GK96" s="22"/>
      <c r="GL96" s="22"/>
      <c r="GM96" s="22"/>
      <c r="GN96" s="22"/>
      <c r="GO96" s="22"/>
      <c r="GP96" s="22"/>
      <c r="GQ96" s="22"/>
      <c r="GR96" s="22"/>
      <c r="GS96" s="22"/>
      <c r="GT96" s="22"/>
      <c r="GU96" s="22"/>
      <c r="GV96" s="22"/>
      <c r="GW96" s="22"/>
      <c r="GX96" s="22"/>
      <c r="GY96" s="22"/>
      <c r="GZ96" s="22"/>
      <c r="HA96" s="22"/>
      <c r="HB96" s="22"/>
      <c r="HC96" s="22"/>
      <c r="HD96" s="22"/>
      <c r="HE96" s="22"/>
      <c r="HF96" s="22"/>
      <c r="HG96" s="22"/>
      <c r="HH96" s="22"/>
      <c r="HI96" s="22"/>
      <c r="HJ96" s="22"/>
      <c r="HK96" s="22"/>
      <c r="HL96" s="22"/>
      <c r="HM96" s="22"/>
      <c r="HN96" s="22"/>
      <c r="HO96" s="22"/>
      <c r="HP96" s="22"/>
      <c r="HQ96" s="22"/>
      <c r="HR96" s="22"/>
      <c r="HS96" s="22"/>
    </row>
    <row r="97" spans="1:227" s="24" customFormat="1" ht="15.75" customHeight="1" thickBot="1">
      <c r="A97" s="372"/>
      <c r="B97" s="372"/>
      <c r="C97" s="434"/>
      <c r="D97" s="325"/>
      <c r="E97" s="144"/>
      <c r="F97" s="308"/>
      <c r="G97" s="429"/>
      <c r="H97" s="429"/>
      <c r="I97" s="413"/>
      <c r="J97" s="149"/>
      <c r="K97" s="416"/>
      <c r="L97" s="39"/>
      <c r="M97" s="39"/>
      <c r="N97" s="39"/>
      <c r="O97" s="39"/>
      <c r="P97" s="39"/>
      <c r="Q97" s="39"/>
      <c r="R97" s="39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40"/>
      <c r="AF97" s="38"/>
      <c r="AG97" s="39"/>
      <c r="AH97" s="38"/>
      <c r="AI97" s="39"/>
      <c r="AJ97" s="39"/>
      <c r="AK97" s="410"/>
      <c r="AL97" s="40"/>
      <c r="AM97" s="40"/>
      <c r="AN97" s="117"/>
      <c r="AO97" s="117"/>
      <c r="AP97" s="117"/>
      <c r="AQ97" s="117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29"/>
      <c r="BC97" s="350"/>
      <c r="BD97" s="347"/>
      <c r="BE97" s="355"/>
      <c r="BF97" s="364"/>
      <c r="BG97" s="364"/>
      <c r="BH97" s="358"/>
      <c r="BI97" s="113"/>
      <c r="BJ97" s="361"/>
      <c r="BK97" s="22"/>
      <c r="BL97" s="22"/>
      <c r="BM97" s="22"/>
      <c r="BN97" s="22"/>
      <c r="BO97" s="23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/>
      <c r="CZ97" s="22"/>
      <c r="DA97" s="22"/>
      <c r="DB97" s="22"/>
      <c r="DC97" s="22"/>
      <c r="DD97" s="22"/>
      <c r="DE97" s="22"/>
      <c r="DF97" s="22"/>
      <c r="DG97" s="22"/>
      <c r="DH97" s="22"/>
      <c r="DI97" s="22"/>
      <c r="DJ97" s="22"/>
      <c r="DK97" s="22"/>
      <c r="DL97" s="22"/>
      <c r="DM97" s="22"/>
      <c r="DN97" s="22"/>
      <c r="DO97" s="22"/>
      <c r="DP97" s="22"/>
      <c r="DQ97" s="22"/>
      <c r="DR97" s="22"/>
      <c r="DS97" s="22"/>
      <c r="DT97" s="22"/>
      <c r="DU97" s="22"/>
      <c r="DV97" s="22"/>
      <c r="DW97" s="22"/>
      <c r="DX97" s="22"/>
      <c r="DY97" s="22"/>
      <c r="DZ97" s="22"/>
      <c r="EA97" s="22"/>
      <c r="EB97" s="22"/>
      <c r="EC97" s="22"/>
      <c r="ED97" s="22"/>
      <c r="EE97" s="22"/>
      <c r="EF97" s="22"/>
      <c r="EG97" s="22"/>
      <c r="EH97" s="22"/>
      <c r="EI97" s="22"/>
      <c r="EJ97" s="22"/>
      <c r="EK97" s="22"/>
      <c r="EL97" s="22"/>
      <c r="EM97" s="22"/>
      <c r="EN97" s="22"/>
      <c r="EO97" s="22"/>
      <c r="EP97" s="22"/>
      <c r="EQ97" s="22"/>
      <c r="ER97" s="22"/>
      <c r="ES97" s="22"/>
      <c r="ET97" s="22"/>
      <c r="EU97" s="22"/>
      <c r="EV97" s="22"/>
      <c r="EW97" s="22"/>
      <c r="EX97" s="22"/>
      <c r="EY97" s="22"/>
      <c r="EZ97" s="22"/>
      <c r="FA97" s="22"/>
      <c r="FB97" s="22"/>
      <c r="FC97" s="22"/>
      <c r="FD97" s="22"/>
      <c r="FE97" s="22"/>
      <c r="FF97" s="22"/>
      <c r="FG97" s="22"/>
      <c r="FH97" s="22"/>
      <c r="FI97" s="22"/>
      <c r="FJ97" s="22"/>
      <c r="FK97" s="22"/>
      <c r="FL97" s="22"/>
      <c r="FM97" s="22"/>
      <c r="FN97" s="22"/>
      <c r="FO97" s="22"/>
      <c r="FP97" s="22"/>
      <c r="FQ97" s="22"/>
      <c r="FR97" s="22"/>
      <c r="FS97" s="22"/>
      <c r="FT97" s="22"/>
      <c r="FU97" s="22"/>
      <c r="FV97" s="22"/>
      <c r="FW97" s="22"/>
      <c r="FX97" s="22"/>
      <c r="FY97" s="22"/>
      <c r="FZ97" s="22"/>
      <c r="GA97" s="22"/>
      <c r="GB97" s="22"/>
      <c r="GC97" s="22"/>
      <c r="GD97" s="22"/>
      <c r="GE97" s="22"/>
      <c r="GF97" s="22"/>
      <c r="GG97" s="22"/>
      <c r="GH97" s="22"/>
      <c r="GI97" s="22"/>
      <c r="GJ97" s="22"/>
      <c r="GK97" s="22"/>
      <c r="GL97" s="22"/>
      <c r="GM97" s="22"/>
      <c r="GN97" s="22"/>
      <c r="GO97" s="22"/>
      <c r="GP97" s="22"/>
      <c r="GQ97" s="22"/>
      <c r="GR97" s="22"/>
      <c r="GS97" s="22"/>
      <c r="GT97" s="22"/>
      <c r="GU97" s="22"/>
      <c r="GV97" s="22"/>
      <c r="GW97" s="22"/>
      <c r="GX97" s="22"/>
      <c r="GY97" s="22"/>
      <c r="GZ97" s="22"/>
      <c r="HA97" s="22"/>
      <c r="HB97" s="22"/>
      <c r="HC97" s="22"/>
      <c r="HD97" s="22"/>
      <c r="HE97" s="22"/>
      <c r="HF97" s="22"/>
      <c r="HG97" s="22"/>
      <c r="HH97" s="22"/>
      <c r="HI97" s="22"/>
      <c r="HJ97" s="22"/>
      <c r="HK97" s="22"/>
      <c r="HL97" s="22"/>
      <c r="HM97" s="22"/>
      <c r="HN97" s="22"/>
      <c r="HO97" s="22"/>
      <c r="HP97" s="22"/>
      <c r="HQ97" s="22"/>
      <c r="HR97" s="22"/>
      <c r="HS97" s="22"/>
    </row>
    <row r="98" spans="1:227" s="24" customFormat="1" ht="15" customHeight="1">
      <c r="A98" s="370" t="s">
        <v>92</v>
      </c>
      <c r="B98" s="431" t="s">
        <v>1037</v>
      </c>
      <c r="C98" s="432" t="s">
        <v>721</v>
      </c>
      <c r="D98" s="323">
        <v>1</v>
      </c>
      <c r="E98" s="142" t="s">
        <v>873</v>
      </c>
      <c r="F98" s="145" t="s">
        <v>1025</v>
      </c>
      <c r="G98" s="427" t="s">
        <v>565</v>
      </c>
      <c r="H98" s="427"/>
      <c r="I98" s="411" t="s">
        <v>13</v>
      </c>
      <c r="J98" s="146" t="s">
        <v>1017</v>
      </c>
      <c r="K98" s="414">
        <f t="shared" ref="K98" si="40">IF(SUM(AI98:AI107)&gt;0,(BD98-SUM(AI98:AI107))/22,IFERROR(IF(AND(BD98&gt;=22*D98,BD98&lt;=26*D98),1*D98,IF(BD98/BE98&gt;1,1*D98+(BF98/22))+IF(BD98/BE98=1,1*D98)+IF(BD98/BE98&lt;1,IF(AND(BE98&gt;=22*D98,BE98&lt;=26*D98),BD98/22,BD98/BE98))),0))-(SUM(AG98:AG107)/22)</f>
        <v>1</v>
      </c>
      <c r="L98" s="34"/>
      <c r="M98" s="34"/>
      <c r="N98" s="34">
        <v>8</v>
      </c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25"/>
      <c r="AG98" s="26"/>
      <c r="AH98" s="25"/>
      <c r="AI98" s="26"/>
      <c r="AJ98" s="26"/>
      <c r="AK98" s="408">
        <f t="shared" ref="AK98" si="41">SUM(L98:AE107,AG98:AG107,AI98:AI107,AJ98:AJ107)</f>
        <v>20</v>
      </c>
      <c r="AL98" s="26"/>
      <c r="AM98" s="26"/>
      <c r="AN98" s="115">
        <v>2</v>
      </c>
      <c r="AO98" s="115"/>
      <c r="AP98" s="115"/>
      <c r="AQ98" s="115"/>
      <c r="AR98" s="26"/>
      <c r="AS98" s="27"/>
      <c r="AT98" s="28"/>
      <c r="AU98" s="28"/>
      <c r="AV98" s="27"/>
      <c r="AW98" s="28"/>
      <c r="AX98" s="28"/>
      <c r="AY98" s="28"/>
      <c r="AZ98" s="28"/>
      <c r="BA98" s="28"/>
      <c r="BB98" s="427" t="s">
        <v>570</v>
      </c>
      <c r="BC98" s="348">
        <f>IFERROR(VLOOKUP(BB98,Segéd2!$L$2:$M$7,2,FALSE),0)</f>
        <v>2</v>
      </c>
      <c r="BD98" s="345">
        <f t="shared" ref="BD98" si="42">SUM(AK98,AL98:BA107,BC98)</f>
        <v>24</v>
      </c>
      <c r="BE98" s="351">
        <v>26</v>
      </c>
      <c r="BF98" s="362">
        <f t="shared" ref="BF98" si="43">IF(AND(BD98&gt;26,BE98&gt;=22),(BD98-26)-IF(((AK98+SUM(AS98:BA107)+BC98)-26)&gt;0,(AK98+SUM(AS98:BA107)+BC98)-26,0)+IF(AK98+BC98-26&gt;0,AK98+BC98-26,0),IF(BD98&gt;BE98,(BD98-BE98)-IF(((AK98+SUM(AS98:BA107)+BC98)-BE98)&gt;0,(AK98+SUM(AS98:BA107)+BC98)-BE98,0)+IF(AK98+BC98-BE98&gt;0,AK98+BC98-BE98,0),0))</f>
        <v>0</v>
      </c>
      <c r="BG98" s="362">
        <f t="shared" ref="BG98" si="44">SUM(AG98:AG107)</f>
        <v>0</v>
      </c>
      <c r="BH98" s="356"/>
      <c r="BI98" s="111"/>
      <c r="BJ98" s="359"/>
      <c r="BK98" s="22"/>
      <c r="BL98" s="22"/>
      <c r="BM98" s="22"/>
      <c r="BN98" s="22"/>
      <c r="BO98" s="23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22"/>
      <c r="DI98" s="22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22"/>
      <c r="DW98" s="22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22"/>
      <c r="EK98" s="22"/>
      <c r="EL98" s="22"/>
      <c r="EM98" s="22"/>
      <c r="EN98" s="22"/>
      <c r="EO98" s="22"/>
      <c r="EP98" s="22"/>
      <c r="EQ98" s="22"/>
      <c r="ER98" s="22"/>
      <c r="ES98" s="22"/>
      <c r="ET98" s="22"/>
      <c r="EU98" s="22"/>
      <c r="EV98" s="22"/>
      <c r="EW98" s="22"/>
      <c r="EX98" s="22"/>
      <c r="EY98" s="22"/>
      <c r="EZ98" s="22"/>
      <c r="FA98" s="22"/>
      <c r="FB98" s="22"/>
      <c r="FC98" s="22"/>
      <c r="FD98" s="22"/>
      <c r="FE98" s="22"/>
      <c r="FF98" s="22"/>
      <c r="FG98" s="22"/>
      <c r="FH98" s="22"/>
      <c r="FI98" s="22"/>
      <c r="FJ98" s="22"/>
      <c r="FK98" s="22"/>
      <c r="FL98" s="22"/>
      <c r="FM98" s="22"/>
      <c r="FN98" s="22"/>
      <c r="FO98" s="22"/>
      <c r="FP98" s="22"/>
      <c r="FQ98" s="22"/>
      <c r="FR98" s="22"/>
      <c r="FS98" s="22"/>
      <c r="FT98" s="22"/>
      <c r="FU98" s="22"/>
      <c r="FV98" s="22"/>
      <c r="FW98" s="22"/>
      <c r="FX98" s="22"/>
      <c r="FY98" s="22"/>
      <c r="FZ98" s="22"/>
      <c r="GA98" s="22"/>
      <c r="GB98" s="22"/>
      <c r="GC98" s="22"/>
      <c r="GD98" s="22"/>
      <c r="GE98" s="22"/>
      <c r="GF98" s="22"/>
      <c r="GG98" s="22"/>
      <c r="GH98" s="22"/>
      <c r="GI98" s="22"/>
      <c r="GJ98" s="22"/>
      <c r="GK98" s="22"/>
      <c r="GL98" s="22"/>
      <c r="GM98" s="22"/>
      <c r="GN98" s="22"/>
      <c r="GO98" s="22"/>
      <c r="GP98" s="22"/>
      <c r="GQ98" s="22"/>
      <c r="GR98" s="22"/>
      <c r="GS98" s="22"/>
      <c r="GT98" s="22"/>
      <c r="GU98" s="22"/>
      <c r="GV98" s="22"/>
      <c r="GW98" s="22"/>
      <c r="GX98" s="22"/>
      <c r="GY98" s="22"/>
      <c r="GZ98" s="22"/>
      <c r="HA98" s="22"/>
      <c r="HB98" s="22"/>
      <c r="HC98" s="22"/>
      <c r="HD98" s="22"/>
      <c r="HE98" s="22"/>
      <c r="HF98" s="22"/>
      <c r="HG98" s="22"/>
      <c r="HH98" s="22"/>
      <c r="HI98" s="22"/>
      <c r="HJ98" s="22"/>
      <c r="HK98" s="22"/>
      <c r="HL98" s="22"/>
      <c r="HM98" s="22"/>
      <c r="HN98" s="22"/>
      <c r="HO98" s="22"/>
      <c r="HP98" s="22"/>
      <c r="HQ98" s="22"/>
      <c r="HR98" s="22"/>
      <c r="HS98" s="22"/>
    </row>
    <row r="99" spans="1:227" s="24" customFormat="1" ht="15" customHeight="1">
      <c r="A99" s="371"/>
      <c r="B99" s="371"/>
      <c r="C99" s="433"/>
      <c r="D99" s="324"/>
      <c r="E99" s="143"/>
      <c r="F99" s="309" t="s">
        <v>1038</v>
      </c>
      <c r="G99" s="428"/>
      <c r="H99" s="428"/>
      <c r="I99" s="412"/>
      <c r="J99" s="147" t="s">
        <v>1030</v>
      </c>
      <c r="K99" s="415"/>
      <c r="L99" s="28"/>
      <c r="M99" s="34"/>
      <c r="N99" s="34">
        <v>4</v>
      </c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  <c r="AA99" s="34"/>
      <c r="AB99" s="34"/>
      <c r="AC99" s="34"/>
      <c r="AD99" s="34"/>
      <c r="AE99" s="34"/>
      <c r="AF99" s="32"/>
      <c r="AG99" s="28"/>
      <c r="AH99" s="32"/>
      <c r="AI99" s="28"/>
      <c r="AJ99" s="28"/>
      <c r="AK99" s="409"/>
      <c r="AL99" s="28"/>
      <c r="AM99" s="28"/>
      <c r="AN99" s="116"/>
      <c r="AO99" s="116"/>
      <c r="AP99" s="116"/>
      <c r="AQ99" s="116"/>
      <c r="AR99" s="28"/>
      <c r="AS99" s="28"/>
      <c r="AT99" s="28"/>
      <c r="AU99" s="28"/>
      <c r="AV99" s="28"/>
      <c r="AW99" s="28"/>
      <c r="AX99" s="28"/>
      <c r="AY99" s="28"/>
      <c r="AZ99" s="28"/>
      <c r="BA99" s="28"/>
      <c r="BB99" s="428"/>
      <c r="BC99" s="349"/>
      <c r="BD99" s="346"/>
      <c r="BE99" s="354"/>
      <c r="BF99" s="363"/>
      <c r="BG99" s="363"/>
      <c r="BH99" s="357"/>
      <c r="BI99" s="112"/>
      <c r="BJ99" s="360"/>
      <c r="BK99" s="22"/>
      <c r="BL99" s="22"/>
      <c r="BM99" s="22"/>
      <c r="BN99" s="22"/>
      <c r="BO99" s="23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/>
      <c r="CZ99" s="22"/>
      <c r="DA99" s="22"/>
      <c r="DB99" s="22"/>
      <c r="DC99" s="22"/>
      <c r="DD99" s="22"/>
      <c r="DE99" s="22"/>
      <c r="DF99" s="22"/>
      <c r="DG99" s="22"/>
      <c r="DH99" s="22"/>
      <c r="DI99" s="22"/>
      <c r="DJ99" s="22"/>
      <c r="DK99" s="22"/>
      <c r="DL99" s="22"/>
      <c r="DM99" s="22"/>
      <c r="DN99" s="22"/>
      <c r="DO99" s="22"/>
      <c r="DP99" s="22"/>
      <c r="DQ99" s="22"/>
      <c r="DR99" s="22"/>
      <c r="DS99" s="22"/>
      <c r="DT99" s="22"/>
      <c r="DU99" s="22"/>
      <c r="DV99" s="22"/>
      <c r="DW99" s="22"/>
      <c r="DX99" s="22"/>
      <c r="DY99" s="22"/>
      <c r="DZ99" s="22"/>
      <c r="EA99" s="22"/>
      <c r="EB99" s="22"/>
      <c r="EC99" s="22"/>
      <c r="ED99" s="22"/>
      <c r="EE99" s="22"/>
      <c r="EF99" s="22"/>
      <c r="EG99" s="22"/>
      <c r="EH99" s="22"/>
      <c r="EI99" s="22"/>
      <c r="EJ99" s="22"/>
      <c r="EK99" s="22"/>
      <c r="EL99" s="22"/>
      <c r="EM99" s="22"/>
      <c r="EN99" s="22"/>
      <c r="EO99" s="22"/>
      <c r="EP99" s="22"/>
      <c r="EQ99" s="22"/>
      <c r="ER99" s="22"/>
      <c r="ES99" s="22"/>
      <c r="ET99" s="22"/>
      <c r="EU99" s="22"/>
      <c r="EV99" s="22"/>
      <c r="EW99" s="22"/>
      <c r="EX99" s="22"/>
      <c r="EY99" s="22"/>
      <c r="EZ99" s="22"/>
      <c r="FA99" s="22"/>
      <c r="FB99" s="22"/>
      <c r="FC99" s="22"/>
      <c r="FD99" s="22"/>
      <c r="FE99" s="22"/>
      <c r="FF99" s="22"/>
      <c r="FG99" s="22"/>
      <c r="FH99" s="22"/>
      <c r="FI99" s="22"/>
      <c r="FJ99" s="22"/>
      <c r="FK99" s="22"/>
      <c r="FL99" s="22"/>
      <c r="FM99" s="22"/>
      <c r="FN99" s="22"/>
      <c r="FO99" s="22"/>
      <c r="FP99" s="22"/>
      <c r="FQ99" s="22"/>
      <c r="FR99" s="22"/>
      <c r="FS99" s="22"/>
      <c r="FT99" s="22"/>
      <c r="FU99" s="22"/>
      <c r="FV99" s="22"/>
      <c r="FW99" s="22"/>
      <c r="FX99" s="22"/>
      <c r="FY99" s="22"/>
      <c r="FZ99" s="22"/>
      <c r="GA99" s="22"/>
      <c r="GB99" s="22"/>
      <c r="GC99" s="22"/>
      <c r="GD99" s="22"/>
      <c r="GE99" s="22"/>
      <c r="GF99" s="22"/>
      <c r="GG99" s="22"/>
      <c r="GH99" s="22"/>
      <c r="GI99" s="22"/>
      <c r="GJ99" s="22"/>
      <c r="GK99" s="22"/>
      <c r="GL99" s="22"/>
      <c r="GM99" s="22"/>
      <c r="GN99" s="22"/>
      <c r="GO99" s="22"/>
      <c r="GP99" s="22"/>
      <c r="GQ99" s="22"/>
      <c r="GR99" s="22"/>
      <c r="GS99" s="22"/>
      <c r="GT99" s="22"/>
      <c r="GU99" s="22"/>
      <c r="GV99" s="22"/>
      <c r="GW99" s="22"/>
      <c r="GX99" s="22"/>
      <c r="GY99" s="22"/>
      <c r="GZ99" s="22"/>
      <c r="HA99" s="22"/>
      <c r="HB99" s="22"/>
      <c r="HC99" s="22"/>
      <c r="HD99" s="22"/>
      <c r="HE99" s="22"/>
      <c r="HF99" s="22"/>
      <c r="HG99" s="22"/>
      <c r="HH99" s="22"/>
      <c r="HI99" s="22"/>
      <c r="HJ99" s="22"/>
      <c r="HK99" s="22"/>
      <c r="HL99" s="22"/>
      <c r="HM99" s="22"/>
      <c r="HN99" s="22"/>
      <c r="HO99" s="22"/>
      <c r="HP99" s="22"/>
      <c r="HQ99" s="22"/>
      <c r="HR99" s="22"/>
      <c r="HS99" s="22"/>
    </row>
    <row r="100" spans="1:227" s="24" customFormat="1" ht="15" customHeight="1">
      <c r="A100" s="371"/>
      <c r="B100" s="371"/>
      <c r="C100" s="433"/>
      <c r="D100" s="324"/>
      <c r="E100" s="143"/>
      <c r="F100" s="307"/>
      <c r="G100" s="428"/>
      <c r="H100" s="428"/>
      <c r="I100" s="412"/>
      <c r="J100" s="147" t="s">
        <v>1035</v>
      </c>
      <c r="K100" s="415"/>
      <c r="L100" s="28"/>
      <c r="M100" s="34"/>
      <c r="N100" s="34">
        <v>1</v>
      </c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  <c r="AA100" s="34"/>
      <c r="AB100" s="34"/>
      <c r="AC100" s="34"/>
      <c r="AD100" s="34"/>
      <c r="AE100" s="34"/>
      <c r="AF100" s="32"/>
      <c r="AG100" s="28"/>
      <c r="AH100" s="32"/>
      <c r="AI100" s="28"/>
      <c r="AJ100" s="28"/>
      <c r="AK100" s="409"/>
      <c r="AL100" s="28"/>
      <c r="AM100" s="28"/>
      <c r="AN100" s="116"/>
      <c r="AO100" s="116"/>
      <c r="AP100" s="116"/>
      <c r="AQ100" s="116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428"/>
      <c r="BC100" s="349"/>
      <c r="BD100" s="346"/>
      <c r="BE100" s="354"/>
      <c r="BF100" s="363"/>
      <c r="BG100" s="363"/>
      <c r="BH100" s="357"/>
      <c r="BI100" s="112"/>
      <c r="BJ100" s="360"/>
      <c r="BK100" s="22"/>
      <c r="BL100" s="22"/>
      <c r="BM100" s="22"/>
      <c r="BN100" s="22"/>
      <c r="BO100" s="23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/>
      <c r="CZ100" s="22"/>
      <c r="DA100" s="22"/>
      <c r="DB100" s="22"/>
      <c r="DC100" s="22"/>
      <c r="DD100" s="22"/>
      <c r="DE100" s="22"/>
      <c r="DF100" s="22"/>
      <c r="DG100" s="22"/>
      <c r="DH100" s="22"/>
      <c r="DI100" s="22"/>
      <c r="DJ100" s="22"/>
      <c r="DK100" s="22"/>
      <c r="DL100" s="22"/>
      <c r="DM100" s="22"/>
      <c r="DN100" s="22"/>
      <c r="DO100" s="22"/>
      <c r="DP100" s="22"/>
      <c r="DQ100" s="22"/>
      <c r="DR100" s="22"/>
      <c r="DS100" s="22"/>
      <c r="DT100" s="22"/>
      <c r="DU100" s="22"/>
      <c r="DV100" s="22"/>
      <c r="DW100" s="22"/>
      <c r="DX100" s="22"/>
      <c r="DY100" s="22"/>
      <c r="DZ100" s="22"/>
      <c r="EA100" s="22"/>
      <c r="EB100" s="22"/>
      <c r="EC100" s="22"/>
      <c r="ED100" s="22"/>
      <c r="EE100" s="22"/>
      <c r="EF100" s="22"/>
      <c r="EG100" s="22"/>
      <c r="EH100" s="22"/>
      <c r="EI100" s="22"/>
      <c r="EJ100" s="22"/>
      <c r="EK100" s="22"/>
      <c r="EL100" s="22"/>
      <c r="EM100" s="22"/>
      <c r="EN100" s="22"/>
      <c r="EO100" s="22"/>
      <c r="EP100" s="22"/>
      <c r="EQ100" s="22"/>
      <c r="ER100" s="22"/>
      <c r="ES100" s="22"/>
      <c r="ET100" s="22"/>
      <c r="EU100" s="22"/>
      <c r="EV100" s="22"/>
      <c r="EW100" s="22"/>
      <c r="EX100" s="22"/>
      <c r="EY100" s="22"/>
      <c r="EZ100" s="22"/>
      <c r="FA100" s="22"/>
      <c r="FB100" s="22"/>
      <c r="FC100" s="22"/>
      <c r="FD100" s="22"/>
      <c r="FE100" s="22"/>
      <c r="FF100" s="22"/>
      <c r="FG100" s="22"/>
      <c r="FH100" s="22"/>
      <c r="FI100" s="22"/>
      <c r="FJ100" s="22"/>
      <c r="FK100" s="22"/>
      <c r="FL100" s="22"/>
      <c r="FM100" s="22"/>
      <c r="FN100" s="22"/>
      <c r="FO100" s="22"/>
      <c r="FP100" s="22"/>
      <c r="FQ100" s="22"/>
      <c r="FR100" s="22"/>
      <c r="FS100" s="22"/>
      <c r="FT100" s="22"/>
      <c r="FU100" s="22"/>
      <c r="FV100" s="22"/>
      <c r="FW100" s="22"/>
      <c r="FX100" s="22"/>
      <c r="FY100" s="22"/>
      <c r="FZ100" s="22"/>
      <c r="GA100" s="22"/>
      <c r="GB100" s="22"/>
      <c r="GC100" s="22"/>
      <c r="GD100" s="22"/>
      <c r="GE100" s="22"/>
      <c r="GF100" s="22"/>
      <c r="GG100" s="22"/>
      <c r="GH100" s="22"/>
      <c r="GI100" s="22"/>
      <c r="GJ100" s="22"/>
      <c r="GK100" s="22"/>
      <c r="GL100" s="22"/>
      <c r="GM100" s="22"/>
      <c r="GN100" s="22"/>
      <c r="GO100" s="22"/>
      <c r="GP100" s="22"/>
      <c r="GQ100" s="22"/>
      <c r="GR100" s="22"/>
      <c r="GS100" s="22"/>
      <c r="GT100" s="22"/>
      <c r="GU100" s="22"/>
      <c r="GV100" s="22"/>
      <c r="GW100" s="22"/>
      <c r="GX100" s="22"/>
      <c r="GY100" s="22"/>
      <c r="GZ100" s="22"/>
      <c r="HA100" s="22"/>
      <c r="HB100" s="22"/>
      <c r="HC100" s="22"/>
      <c r="HD100" s="22"/>
      <c r="HE100" s="22"/>
      <c r="HF100" s="22"/>
      <c r="HG100" s="22"/>
      <c r="HH100" s="22"/>
      <c r="HI100" s="22"/>
      <c r="HJ100" s="22"/>
      <c r="HK100" s="22"/>
      <c r="HL100" s="22"/>
      <c r="HM100" s="22"/>
      <c r="HN100" s="22"/>
      <c r="HO100" s="22"/>
      <c r="HP100" s="22"/>
      <c r="HQ100" s="22"/>
      <c r="HR100" s="22"/>
      <c r="HS100" s="22"/>
    </row>
    <row r="101" spans="1:227" s="24" customFormat="1" ht="15" customHeight="1">
      <c r="A101" s="371"/>
      <c r="B101" s="371"/>
      <c r="C101" s="433"/>
      <c r="D101" s="324"/>
      <c r="E101" s="143"/>
      <c r="F101" s="307"/>
      <c r="G101" s="428"/>
      <c r="H101" s="428"/>
      <c r="I101" s="412"/>
      <c r="J101" s="147" t="s">
        <v>1023</v>
      </c>
      <c r="K101" s="415"/>
      <c r="L101" s="28"/>
      <c r="M101" s="34"/>
      <c r="N101" s="34">
        <v>2</v>
      </c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2"/>
      <c r="AG101" s="28"/>
      <c r="AH101" s="32"/>
      <c r="AI101" s="28"/>
      <c r="AJ101" s="28"/>
      <c r="AK101" s="409"/>
      <c r="AL101" s="28"/>
      <c r="AM101" s="28"/>
      <c r="AN101" s="116"/>
      <c r="AO101" s="116"/>
      <c r="AP101" s="116"/>
      <c r="AQ101" s="116"/>
      <c r="AR101" s="28"/>
      <c r="AS101" s="28"/>
      <c r="AT101" s="28"/>
      <c r="AU101" s="28"/>
      <c r="AV101" s="28"/>
      <c r="AW101" s="28"/>
      <c r="AX101" s="28"/>
      <c r="AY101" s="28"/>
      <c r="AZ101" s="28"/>
      <c r="BA101" s="28"/>
      <c r="BB101" s="428"/>
      <c r="BC101" s="349"/>
      <c r="BD101" s="346"/>
      <c r="BE101" s="354"/>
      <c r="BF101" s="363"/>
      <c r="BG101" s="363"/>
      <c r="BH101" s="357"/>
      <c r="BI101" s="112"/>
      <c r="BJ101" s="360"/>
      <c r="BK101" s="22"/>
      <c r="BL101" s="22"/>
      <c r="BM101" s="22"/>
      <c r="BN101" s="22"/>
      <c r="BO101" s="23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/>
      <c r="CZ101" s="22"/>
      <c r="DA101" s="22"/>
      <c r="DB101" s="22"/>
      <c r="DC101" s="22"/>
      <c r="DD101" s="22"/>
      <c r="DE101" s="22"/>
      <c r="DF101" s="22"/>
      <c r="DG101" s="22"/>
      <c r="DH101" s="22"/>
      <c r="DI101" s="22"/>
      <c r="DJ101" s="22"/>
      <c r="DK101" s="22"/>
      <c r="DL101" s="22"/>
      <c r="DM101" s="22"/>
      <c r="DN101" s="22"/>
      <c r="DO101" s="22"/>
      <c r="DP101" s="22"/>
      <c r="DQ101" s="22"/>
      <c r="DR101" s="22"/>
      <c r="DS101" s="22"/>
      <c r="DT101" s="22"/>
      <c r="DU101" s="22"/>
      <c r="DV101" s="22"/>
      <c r="DW101" s="22"/>
      <c r="DX101" s="22"/>
      <c r="DY101" s="22"/>
      <c r="DZ101" s="22"/>
      <c r="EA101" s="22"/>
      <c r="EB101" s="22"/>
      <c r="EC101" s="22"/>
      <c r="ED101" s="22"/>
      <c r="EE101" s="22"/>
      <c r="EF101" s="22"/>
      <c r="EG101" s="22"/>
      <c r="EH101" s="22"/>
      <c r="EI101" s="22"/>
      <c r="EJ101" s="22"/>
      <c r="EK101" s="22"/>
      <c r="EL101" s="22"/>
      <c r="EM101" s="22"/>
      <c r="EN101" s="22"/>
      <c r="EO101" s="22"/>
      <c r="EP101" s="22"/>
      <c r="EQ101" s="22"/>
      <c r="ER101" s="22"/>
      <c r="ES101" s="22"/>
      <c r="ET101" s="22"/>
      <c r="EU101" s="22"/>
      <c r="EV101" s="22"/>
      <c r="EW101" s="22"/>
      <c r="EX101" s="22"/>
      <c r="EY101" s="22"/>
      <c r="EZ101" s="22"/>
      <c r="FA101" s="22"/>
      <c r="FB101" s="22"/>
      <c r="FC101" s="22"/>
      <c r="FD101" s="22"/>
      <c r="FE101" s="22"/>
      <c r="FF101" s="22"/>
      <c r="FG101" s="22"/>
      <c r="FH101" s="22"/>
      <c r="FI101" s="22"/>
      <c r="FJ101" s="22"/>
      <c r="FK101" s="22"/>
      <c r="FL101" s="22"/>
      <c r="FM101" s="22"/>
      <c r="FN101" s="22"/>
      <c r="FO101" s="22"/>
      <c r="FP101" s="22"/>
      <c r="FQ101" s="22"/>
      <c r="FR101" s="22"/>
      <c r="FS101" s="22"/>
      <c r="FT101" s="22"/>
      <c r="FU101" s="22"/>
      <c r="FV101" s="22"/>
      <c r="FW101" s="22"/>
      <c r="FX101" s="22"/>
      <c r="FY101" s="22"/>
      <c r="FZ101" s="22"/>
      <c r="GA101" s="22"/>
      <c r="GB101" s="22"/>
      <c r="GC101" s="22"/>
      <c r="GD101" s="22"/>
      <c r="GE101" s="22"/>
      <c r="GF101" s="22"/>
      <c r="GG101" s="22"/>
      <c r="GH101" s="22"/>
      <c r="GI101" s="22"/>
      <c r="GJ101" s="22"/>
      <c r="GK101" s="22"/>
      <c r="GL101" s="22"/>
      <c r="GM101" s="22"/>
      <c r="GN101" s="22"/>
      <c r="GO101" s="22"/>
      <c r="GP101" s="22"/>
      <c r="GQ101" s="22"/>
      <c r="GR101" s="22"/>
      <c r="GS101" s="22"/>
      <c r="GT101" s="22"/>
      <c r="GU101" s="22"/>
      <c r="GV101" s="22"/>
      <c r="GW101" s="22"/>
      <c r="GX101" s="22"/>
      <c r="GY101" s="22"/>
      <c r="GZ101" s="22"/>
      <c r="HA101" s="22"/>
      <c r="HB101" s="22"/>
      <c r="HC101" s="22"/>
      <c r="HD101" s="22"/>
      <c r="HE101" s="22"/>
      <c r="HF101" s="22"/>
      <c r="HG101" s="22"/>
      <c r="HH101" s="22"/>
      <c r="HI101" s="22"/>
      <c r="HJ101" s="22"/>
      <c r="HK101" s="22"/>
      <c r="HL101" s="22"/>
      <c r="HM101" s="22"/>
      <c r="HN101" s="22"/>
      <c r="HO101" s="22"/>
      <c r="HP101" s="22"/>
      <c r="HQ101" s="22"/>
      <c r="HR101" s="22"/>
      <c r="HS101" s="22"/>
    </row>
    <row r="102" spans="1:227" s="24" customFormat="1" ht="15" customHeight="1">
      <c r="A102" s="371"/>
      <c r="B102" s="371"/>
      <c r="C102" s="433"/>
      <c r="D102" s="324"/>
      <c r="E102" s="143"/>
      <c r="F102" s="307"/>
      <c r="G102" s="428"/>
      <c r="H102" s="428"/>
      <c r="I102" s="412"/>
      <c r="J102" s="148" t="s">
        <v>1032</v>
      </c>
      <c r="K102" s="415"/>
      <c r="L102" s="28"/>
      <c r="M102" s="34"/>
      <c r="N102" s="34">
        <v>5</v>
      </c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2"/>
      <c r="AG102" s="28"/>
      <c r="AH102" s="32"/>
      <c r="AI102" s="28"/>
      <c r="AJ102" s="28"/>
      <c r="AK102" s="409"/>
      <c r="AL102" s="28"/>
      <c r="AM102" s="28"/>
      <c r="AN102" s="116"/>
      <c r="AO102" s="116"/>
      <c r="AP102" s="116"/>
      <c r="AQ102" s="116"/>
      <c r="AR102" s="28"/>
      <c r="AS102" s="28"/>
      <c r="AT102" s="28"/>
      <c r="AU102" s="28"/>
      <c r="AV102" s="28"/>
      <c r="AW102" s="28"/>
      <c r="AX102" s="28"/>
      <c r="AY102" s="28"/>
      <c r="AZ102" s="28"/>
      <c r="BA102" s="28"/>
      <c r="BB102" s="428"/>
      <c r="BC102" s="349"/>
      <c r="BD102" s="346"/>
      <c r="BE102" s="354"/>
      <c r="BF102" s="363"/>
      <c r="BG102" s="363"/>
      <c r="BH102" s="357"/>
      <c r="BI102" s="112"/>
      <c r="BJ102" s="360"/>
      <c r="BK102" s="22"/>
      <c r="BL102" s="22"/>
      <c r="BM102" s="22"/>
      <c r="BN102" s="22"/>
      <c r="BO102" s="23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/>
      <c r="CZ102" s="22"/>
      <c r="DA102" s="22"/>
      <c r="DB102" s="22"/>
      <c r="DC102" s="22"/>
      <c r="DD102" s="22"/>
      <c r="DE102" s="22"/>
      <c r="DF102" s="22"/>
      <c r="DG102" s="22"/>
      <c r="DH102" s="22"/>
      <c r="DI102" s="22"/>
      <c r="DJ102" s="22"/>
      <c r="DK102" s="22"/>
      <c r="DL102" s="22"/>
      <c r="DM102" s="22"/>
      <c r="DN102" s="22"/>
      <c r="DO102" s="22"/>
      <c r="DP102" s="22"/>
      <c r="DQ102" s="22"/>
      <c r="DR102" s="22"/>
      <c r="DS102" s="22"/>
      <c r="DT102" s="22"/>
      <c r="DU102" s="22"/>
      <c r="DV102" s="22"/>
      <c r="DW102" s="22"/>
      <c r="DX102" s="22"/>
      <c r="DY102" s="22"/>
      <c r="DZ102" s="22"/>
      <c r="EA102" s="22"/>
      <c r="EB102" s="22"/>
      <c r="EC102" s="22"/>
      <c r="ED102" s="22"/>
      <c r="EE102" s="22"/>
      <c r="EF102" s="22"/>
      <c r="EG102" s="22"/>
      <c r="EH102" s="22"/>
      <c r="EI102" s="22"/>
      <c r="EJ102" s="22"/>
      <c r="EK102" s="22"/>
      <c r="EL102" s="22"/>
      <c r="EM102" s="22"/>
      <c r="EN102" s="22"/>
      <c r="EO102" s="22"/>
      <c r="EP102" s="22"/>
      <c r="EQ102" s="22"/>
      <c r="ER102" s="22"/>
      <c r="ES102" s="22"/>
      <c r="ET102" s="22"/>
      <c r="EU102" s="22"/>
      <c r="EV102" s="22"/>
      <c r="EW102" s="22"/>
      <c r="EX102" s="22"/>
      <c r="EY102" s="22"/>
      <c r="EZ102" s="22"/>
      <c r="FA102" s="22"/>
      <c r="FB102" s="22"/>
      <c r="FC102" s="22"/>
      <c r="FD102" s="22"/>
      <c r="FE102" s="22"/>
      <c r="FF102" s="22"/>
      <c r="FG102" s="22"/>
      <c r="FH102" s="22"/>
      <c r="FI102" s="22"/>
      <c r="FJ102" s="22"/>
      <c r="FK102" s="22"/>
      <c r="FL102" s="22"/>
      <c r="FM102" s="22"/>
      <c r="FN102" s="22"/>
      <c r="FO102" s="22"/>
      <c r="FP102" s="22"/>
      <c r="FQ102" s="22"/>
      <c r="FR102" s="22"/>
      <c r="FS102" s="22"/>
      <c r="FT102" s="22"/>
      <c r="FU102" s="22"/>
      <c r="FV102" s="22"/>
      <c r="FW102" s="22"/>
      <c r="FX102" s="22"/>
      <c r="FY102" s="22"/>
      <c r="FZ102" s="22"/>
      <c r="GA102" s="22"/>
      <c r="GB102" s="22"/>
      <c r="GC102" s="22"/>
      <c r="GD102" s="22"/>
      <c r="GE102" s="22"/>
      <c r="GF102" s="22"/>
      <c r="GG102" s="22"/>
      <c r="GH102" s="22"/>
      <c r="GI102" s="22"/>
      <c r="GJ102" s="22"/>
      <c r="GK102" s="22"/>
      <c r="GL102" s="22"/>
      <c r="GM102" s="22"/>
      <c r="GN102" s="22"/>
      <c r="GO102" s="22"/>
      <c r="GP102" s="22"/>
      <c r="GQ102" s="22"/>
      <c r="GR102" s="22"/>
      <c r="GS102" s="22"/>
      <c r="GT102" s="22"/>
      <c r="GU102" s="22"/>
      <c r="GV102" s="22"/>
      <c r="GW102" s="22"/>
      <c r="GX102" s="22"/>
      <c r="GY102" s="22"/>
      <c r="GZ102" s="22"/>
      <c r="HA102" s="22"/>
      <c r="HB102" s="22"/>
      <c r="HC102" s="22"/>
      <c r="HD102" s="22"/>
      <c r="HE102" s="22"/>
      <c r="HF102" s="22"/>
      <c r="HG102" s="22"/>
      <c r="HH102" s="22"/>
      <c r="HI102" s="22"/>
      <c r="HJ102" s="22"/>
      <c r="HK102" s="22"/>
      <c r="HL102" s="22"/>
      <c r="HM102" s="22"/>
      <c r="HN102" s="22"/>
      <c r="HO102" s="22"/>
      <c r="HP102" s="22"/>
      <c r="HQ102" s="22"/>
      <c r="HR102" s="22"/>
      <c r="HS102" s="22"/>
    </row>
    <row r="103" spans="1:227" s="24" customFormat="1" ht="15" customHeight="1">
      <c r="A103" s="371"/>
      <c r="B103" s="371"/>
      <c r="C103" s="433"/>
      <c r="D103" s="324"/>
      <c r="E103" s="143"/>
      <c r="F103" s="307"/>
      <c r="G103" s="428"/>
      <c r="H103" s="428"/>
      <c r="I103" s="412"/>
      <c r="K103" s="415"/>
      <c r="L103" s="28"/>
      <c r="M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3"/>
      <c r="AG103" s="34"/>
      <c r="AH103" s="33"/>
      <c r="AI103" s="34"/>
      <c r="AJ103" s="34"/>
      <c r="AK103" s="409"/>
      <c r="AL103" s="28"/>
      <c r="AM103" s="28"/>
      <c r="AN103" s="116"/>
      <c r="AO103" s="116"/>
      <c r="AP103" s="116"/>
      <c r="AQ103" s="116"/>
      <c r="AR103" s="28"/>
      <c r="AS103" s="28"/>
      <c r="AT103" s="28"/>
      <c r="AU103" s="28"/>
      <c r="AV103" s="28"/>
      <c r="AW103" s="28"/>
      <c r="AX103" s="28"/>
      <c r="AY103" s="28"/>
      <c r="AZ103" s="28"/>
      <c r="BA103" s="28"/>
      <c r="BB103" s="428"/>
      <c r="BC103" s="349"/>
      <c r="BD103" s="346"/>
      <c r="BE103" s="354"/>
      <c r="BF103" s="363"/>
      <c r="BG103" s="363"/>
      <c r="BH103" s="357"/>
      <c r="BI103" s="112"/>
      <c r="BJ103" s="360"/>
      <c r="BK103" s="22"/>
      <c r="BL103" s="22"/>
      <c r="BM103" s="22"/>
      <c r="BN103" s="22"/>
      <c r="BO103" s="23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/>
      <c r="CZ103" s="22"/>
      <c r="DA103" s="22"/>
      <c r="DB103" s="22"/>
      <c r="DC103" s="22"/>
      <c r="DD103" s="22"/>
      <c r="DE103" s="22"/>
      <c r="DF103" s="22"/>
      <c r="DG103" s="22"/>
      <c r="DH103" s="22"/>
      <c r="DI103" s="22"/>
      <c r="DJ103" s="22"/>
      <c r="DK103" s="22"/>
      <c r="DL103" s="22"/>
      <c r="DM103" s="22"/>
      <c r="DN103" s="22"/>
      <c r="DO103" s="22"/>
      <c r="DP103" s="22"/>
      <c r="DQ103" s="22"/>
      <c r="DR103" s="22"/>
      <c r="DS103" s="22"/>
      <c r="DT103" s="22"/>
      <c r="DU103" s="22"/>
      <c r="DV103" s="22"/>
      <c r="DW103" s="22"/>
      <c r="DX103" s="22"/>
      <c r="DY103" s="22"/>
      <c r="DZ103" s="22"/>
      <c r="EA103" s="22"/>
      <c r="EB103" s="22"/>
      <c r="EC103" s="22"/>
      <c r="ED103" s="22"/>
      <c r="EE103" s="22"/>
      <c r="EF103" s="22"/>
      <c r="EG103" s="22"/>
      <c r="EH103" s="22"/>
      <c r="EI103" s="22"/>
      <c r="EJ103" s="22"/>
      <c r="EK103" s="22"/>
      <c r="EL103" s="22"/>
      <c r="EM103" s="22"/>
      <c r="EN103" s="22"/>
      <c r="EO103" s="22"/>
      <c r="EP103" s="22"/>
      <c r="EQ103" s="22"/>
      <c r="ER103" s="22"/>
      <c r="ES103" s="22"/>
      <c r="ET103" s="22"/>
      <c r="EU103" s="22"/>
      <c r="EV103" s="22"/>
      <c r="EW103" s="22"/>
      <c r="EX103" s="22"/>
      <c r="EY103" s="22"/>
      <c r="EZ103" s="22"/>
      <c r="FA103" s="22"/>
      <c r="FB103" s="22"/>
      <c r="FC103" s="22"/>
      <c r="FD103" s="22"/>
      <c r="FE103" s="22"/>
      <c r="FF103" s="22"/>
      <c r="FG103" s="22"/>
      <c r="FH103" s="22"/>
      <c r="FI103" s="22"/>
      <c r="FJ103" s="22"/>
      <c r="FK103" s="22"/>
      <c r="FL103" s="22"/>
      <c r="FM103" s="22"/>
      <c r="FN103" s="22"/>
      <c r="FO103" s="22"/>
      <c r="FP103" s="22"/>
      <c r="FQ103" s="22"/>
      <c r="FR103" s="22"/>
      <c r="FS103" s="22"/>
      <c r="FT103" s="22"/>
      <c r="FU103" s="22"/>
      <c r="FV103" s="22"/>
      <c r="FW103" s="22"/>
      <c r="FX103" s="22"/>
      <c r="FY103" s="22"/>
      <c r="FZ103" s="22"/>
      <c r="GA103" s="22"/>
      <c r="GB103" s="22"/>
      <c r="GC103" s="22"/>
      <c r="GD103" s="22"/>
      <c r="GE103" s="22"/>
      <c r="GF103" s="22"/>
      <c r="GG103" s="22"/>
      <c r="GH103" s="22"/>
      <c r="GI103" s="22"/>
      <c r="GJ103" s="22"/>
      <c r="GK103" s="22"/>
      <c r="GL103" s="22"/>
      <c r="GM103" s="22"/>
      <c r="GN103" s="22"/>
      <c r="GO103" s="22"/>
      <c r="GP103" s="22"/>
      <c r="GQ103" s="22"/>
      <c r="GR103" s="22"/>
      <c r="GS103" s="22"/>
      <c r="GT103" s="22"/>
      <c r="GU103" s="22"/>
      <c r="GV103" s="22"/>
      <c r="GW103" s="22"/>
      <c r="GX103" s="22"/>
      <c r="GY103" s="22"/>
      <c r="GZ103" s="22"/>
      <c r="HA103" s="22"/>
      <c r="HB103" s="22"/>
      <c r="HC103" s="22"/>
      <c r="HD103" s="22"/>
      <c r="HE103" s="22"/>
      <c r="HF103" s="22"/>
      <c r="HG103" s="22"/>
      <c r="HH103" s="22"/>
      <c r="HI103" s="22"/>
      <c r="HJ103" s="22"/>
      <c r="HK103" s="22"/>
      <c r="HL103" s="22"/>
      <c r="HM103" s="22"/>
      <c r="HN103" s="22"/>
      <c r="HO103" s="22"/>
      <c r="HP103" s="22"/>
      <c r="HQ103" s="22"/>
      <c r="HR103" s="22"/>
      <c r="HS103" s="22"/>
    </row>
    <row r="104" spans="1:227" s="24" customFormat="1" ht="15" customHeight="1">
      <c r="A104" s="371"/>
      <c r="B104" s="371"/>
      <c r="C104" s="433"/>
      <c r="D104" s="324"/>
      <c r="E104" s="143"/>
      <c r="F104" s="307"/>
      <c r="G104" s="428"/>
      <c r="H104" s="428"/>
      <c r="I104" s="412"/>
      <c r="J104" s="147"/>
      <c r="K104" s="415"/>
      <c r="L104" s="28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2"/>
      <c r="AG104" s="28"/>
      <c r="AH104" s="32"/>
      <c r="AI104" s="28"/>
      <c r="AJ104" s="28"/>
      <c r="AK104" s="409"/>
      <c r="AL104" s="28"/>
      <c r="AM104" s="28"/>
      <c r="AN104" s="116"/>
      <c r="AO104" s="116"/>
      <c r="AP104" s="116"/>
      <c r="AQ104" s="116"/>
      <c r="AR104" s="28"/>
      <c r="AS104" s="28"/>
      <c r="AT104" s="28"/>
      <c r="AU104" s="28"/>
      <c r="AV104" s="28"/>
      <c r="AW104" s="28"/>
      <c r="AX104" s="28"/>
      <c r="AY104" s="28"/>
      <c r="AZ104" s="28"/>
      <c r="BA104" s="28"/>
      <c r="BB104" s="428"/>
      <c r="BC104" s="349"/>
      <c r="BD104" s="346"/>
      <c r="BE104" s="354"/>
      <c r="BF104" s="363"/>
      <c r="BG104" s="363"/>
      <c r="BH104" s="357"/>
      <c r="BI104" s="112"/>
      <c r="BJ104" s="360"/>
      <c r="BK104" s="22"/>
      <c r="BL104" s="22"/>
      <c r="BM104" s="22"/>
      <c r="BN104" s="22"/>
      <c r="BO104" s="23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/>
      <c r="CZ104" s="22"/>
      <c r="DA104" s="22"/>
      <c r="DB104" s="22"/>
      <c r="DC104" s="22"/>
      <c r="DD104" s="22"/>
      <c r="DE104" s="22"/>
      <c r="DF104" s="22"/>
      <c r="DG104" s="22"/>
      <c r="DH104" s="22"/>
      <c r="DI104" s="22"/>
      <c r="DJ104" s="22"/>
      <c r="DK104" s="22"/>
      <c r="DL104" s="22"/>
      <c r="DM104" s="22"/>
      <c r="DN104" s="22"/>
      <c r="DO104" s="22"/>
      <c r="DP104" s="22"/>
      <c r="DQ104" s="22"/>
      <c r="DR104" s="22"/>
      <c r="DS104" s="22"/>
      <c r="DT104" s="22"/>
      <c r="DU104" s="22"/>
      <c r="DV104" s="22"/>
      <c r="DW104" s="22"/>
      <c r="DX104" s="22"/>
      <c r="DY104" s="22"/>
      <c r="DZ104" s="22"/>
      <c r="EA104" s="22"/>
      <c r="EB104" s="22"/>
      <c r="EC104" s="22"/>
      <c r="ED104" s="22"/>
      <c r="EE104" s="22"/>
      <c r="EF104" s="22"/>
      <c r="EG104" s="22"/>
      <c r="EH104" s="22"/>
      <c r="EI104" s="22"/>
      <c r="EJ104" s="22"/>
      <c r="EK104" s="22"/>
      <c r="EL104" s="22"/>
      <c r="EM104" s="22"/>
      <c r="EN104" s="22"/>
      <c r="EO104" s="22"/>
      <c r="EP104" s="22"/>
      <c r="EQ104" s="22"/>
      <c r="ER104" s="22"/>
      <c r="ES104" s="22"/>
      <c r="ET104" s="22"/>
      <c r="EU104" s="22"/>
      <c r="EV104" s="22"/>
      <c r="EW104" s="22"/>
      <c r="EX104" s="22"/>
      <c r="EY104" s="22"/>
      <c r="EZ104" s="22"/>
      <c r="FA104" s="22"/>
      <c r="FB104" s="22"/>
      <c r="FC104" s="22"/>
      <c r="FD104" s="22"/>
      <c r="FE104" s="22"/>
      <c r="FF104" s="22"/>
      <c r="FG104" s="22"/>
      <c r="FH104" s="22"/>
      <c r="FI104" s="22"/>
      <c r="FJ104" s="22"/>
      <c r="FK104" s="22"/>
      <c r="FL104" s="22"/>
      <c r="FM104" s="22"/>
      <c r="FN104" s="22"/>
      <c r="FO104" s="22"/>
      <c r="FP104" s="22"/>
      <c r="FQ104" s="22"/>
      <c r="FR104" s="22"/>
      <c r="FS104" s="22"/>
      <c r="FT104" s="22"/>
      <c r="FU104" s="22"/>
      <c r="FV104" s="22"/>
      <c r="FW104" s="22"/>
      <c r="FX104" s="22"/>
      <c r="FY104" s="22"/>
      <c r="FZ104" s="22"/>
      <c r="GA104" s="22"/>
      <c r="GB104" s="22"/>
      <c r="GC104" s="22"/>
      <c r="GD104" s="22"/>
      <c r="GE104" s="22"/>
      <c r="GF104" s="22"/>
      <c r="GG104" s="22"/>
      <c r="GH104" s="22"/>
      <c r="GI104" s="22"/>
      <c r="GJ104" s="22"/>
      <c r="GK104" s="22"/>
      <c r="GL104" s="22"/>
      <c r="GM104" s="22"/>
      <c r="GN104" s="22"/>
      <c r="GO104" s="22"/>
      <c r="GP104" s="22"/>
      <c r="GQ104" s="22"/>
      <c r="GR104" s="22"/>
      <c r="GS104" s="22"/>
      <c r="GT104" s="22"/>
      <c r="GU104" s="22"/>
      <c r="GV104" s="22"/>
      <c r="GW104" s="22"/>
      <c r="GX104" s="22"/>
      <c r="GY104" s="22"/>
      <c r="GZ104" s="22"/>
      <c r="HA104" s="22"/>
      <c r="HB104" s="22"/>
      <c r="HC104" s="22"/>
      <c r="HD104" s="22"/>
      <c r="HE104" s="22"/>
      <c r="HF104" s="22"/>
      <c r="HG104" s="22"/>
      <c r="HH104" s="22"/>
      <c r="HI104" s="22"/>
      <c r="HJ104" s="22"/>
      <c r="HK104" s="22"/>
      <c r="HL104" s="22"/>
      <c r="HM104" s="22"/>
      <c r="HN104" s="22"/>
      <c r="HO104" s="22"/>
      <c r="HP104" s="22"/>
      <c r="HQ104" s="22"/>
      <c r="HR104" s="22"/>
      <c r="HS104" s="22"/>
    </row>
    <row r="105" spans="1:227" s="24" customFormat="1" ht="15" customHeight="1">
      <c r="A105" s="371"/>
      <c r="B105" s="371"/>
      <c r="C105" s="433"/>
      <c r="D105" s="324"/>
      <c r="E105" s="143"/>
      <c r="F105" s="307"/>
      <c r="G105" s="428"/>
      <c r="H105" s="428"/>
      <c r="I105" s="412"/>
      <c r="J105" s="147"/>
      <c r="K105" s="415"/>
      <c r="L105" s="28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2"/>
      <c r="AG105" s="28"/>
      <c r="AH105" s="32"/>
      <c r="AI105" s="28"/>
      <c r="AJ105" s="28"/>
      <c r="AK105" s="409"/>
      <c r="AL105" s="28"/>
      <c r="AM105" s="28"/>
      <c r="AN105" s="116"/>
      <c r="AO105" s="116"/>
      <c r="AP105" s="116"/>
      <c r="AQ105" s="116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428"/>
      <c r="BC105" s="349"/>
      <c r="BD105" s="346"/>
      <c r="BE105" s="354"/>
      <c r="BF105" s="363"/>
      <c r="BG105" s="363"/>
      <c r="BH105" s="357"/>
      <c r="BI105" s="112"/>
      <c r="BJ105" s="360"/>
      <c r="BK105" s="22"/>
      <c r="BL105" s="22"/>
      <c r="BM105" s="22"/>
      <c r="BN105" s="22"/>
      <c r="BO105" s="23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</row>
    <row r="106" spans="1:227" s="24" customFormat="1" ht="15" customHeight="1">
      <c r="A106" s="371"/>
      <c r="B106" s="371"/>
      <c r="C106" s="433"/>
      <c r="D106" s="324"/>
      <c r="E106" s="143"/>
      <c r="F106" s="307"/>
      <c r="G106" s="428"/>
      <c r="H106" s="428"/>
      <c r="I106" s="412"/>
      <c r="J106" s="147"/>
      <c r="K106" s="415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32"/>
      <c r="AG106" s="28"/>
      <c r="AH106" s="32"/>
      <c r="AI106" s="28"/>
      <c r="AJ106" s="28"/>
      <c r="AK106" s="409"/>
      <c r="AL106" s="28"/>
      <c r="AM106" s="28"/>
      <c r="AN106" s="116"/>
      <c r="AO106" s="116"/>
      <c r="AP106" s="116"/>
      <c r="AQ106" s="116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428"/>
      <c r="BC106" s="349"/>
      <c r="BD106" s="346"/>
      <c r="BE106" s="354"/>
      <c r="BF106" s="363"/>
      <c r="BG106" s="363"/>
      <c r="BH106" s="357"/>
      <c r="BI106" s="112"/>
      <c r="BJ106" s="360"/>
      <c r="BK106" s="22"/>
      <c r="BL106" s="22"/>
      <c r="BM106" s="22"/>
      <c r="BN106" s="22"/>
      <c r="BO106" s="23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22"/>
      <c r="CU106" s="22"/>
      <c r="CV106" s="22"/>
      <c r="CW106" s="22"/>
      <c r="CX106" s="22"/>
      <c r="CY106" s="22"/>
      <c r="CZ106" s="22"/>
      <c r="DA106" s="22"/>
      <c r="DB106" s="22"/>
      <c r="DC106" s="22"/>
      <c r="DD106" s="22"/>
      <c r="DE106" s="22"/>
      <c r="DF106" s="22"/>
      <c r="DG106" s="22"/>
      <c r="DH106" s="22"/>
      <c r="DI106" s="22"/>
      <c r="DJ106" s="22"/>
      <c r="DK106" s="22"/>
      <c r="DL106" s="22"/>
      <c r="DM106" s="22"/>
      <c r="DN106" s="22"/>
      <c r="DO106" s="22"/>
      <c r="DP106" s="22"/>
      <c r="DQ106" s="22"/>
      <c r="DR106" s="22"/>
      <c r="DS106" s="22"/>
      <c r="DT106" s="22"/>
      <c r="DU106" s="22"/>
      <c r="DV106" s="22"/>
      <c r="DW106" s="22"/>
      <c r="DX106" s="22"/>
      <c r="DY106" s="22"/>
      <c r="DZ106" s="22"/>
      <c r="EA106" s="22"/>
      <c r="EB106" s="22"/>
      <c r="EC106" s="22"/>
      <c r="ED106" s="22"/>
      <c r="EE106" s="22"/>
      <c r="EF106" s="22"/>
      <c r="EG106" s="22"/>
      <c r="EH106" s="22"/>
      <c r="EI106" s="22"/>
      <c r="EJ106" s="22"/>
      <c r="EK106" s="22"/>
      <c r="EL106" s="22"/>
      <c r="EM106" s="22"/>
      <c r="EN106" s="22"/>
      <c r="EO106" s="22"/>
      <c r="EP106" s="22"/>
      <c r="EQ106" s="22"/>
      <c r="ER106" s="22"/>
      <c r="ES106" s="22"/>
      <c r="ET106" s="22"/>
      <c r="EU106" s="22"/>
      <c r="EV106" s="22"/>
      <c r="EW106" s="22"/>
      <c r="EX106" s="22"/>
      <c r="EY106" s="22"/>
      <c r="EZ106" s="22"/>
      <c r="FA106" s="22"/>
      <c r="FB106" s="22"/>
      <c r="FC106" s="22"/>
      <c r="FD106" s="22"/>
      <c r="FE106" s="22"/>
      <c r="FF106" s="22"/>
      <c r="FG106" s="22"/>
      <c r="FH106" s="22"/>
      <c r="FI106" s="22"/>
      <c r="FJ106" s="22"/>
      <c r="FK106" s="22"/>
      <c r="FL106" s="22"/>
      <c r="FM106" s="22"/>
      <c r="FN106" s="22"/>
      <c r="FO106" s="22"/>
      <c r="FP106" s="22"/>
      <c r="FQ106" s="22"/>
      <c r="FR106" s="22"/>
      <c r="FS106" s="22"/>
      <c r="FT106" s="22"/>
      <c r="FU106" s="22"/>
      <c r="FV106" s="22"/>
      <c r="FW106" s="22"/>
      <c r="FX106" s="22"/>
      <c r="FY106" s="22"/>
      <c r="FZ106" s="22"/>
      <c r="GA106" s="22"/>
      <c r="GB106" s="22"/>
      <c r="GC106" s="22"/>
      <c r="GD106" s="22"/>
      <c r="GE106" s="22"/>
      <c r="GF106" s="22"/>
      <c r="GG106" s="22"/>
      <c r="GH106" s="22"/>
      <c r="GI106" s="22"/>
      <c r="GJ106" s="22"/>
      <c r="GK106" s="22"/>
      <c r="GL106" s="22"/>
      <c r="GM106" s="22"/>
      <c r="GN106" s="22"/>
      <c r="GO106" s="22"/>
      <c r="GP106" s="22"/>
      <c r="GQ106" s="22"/>
      <c r="GR106" s="22"/>
      <c r="GS106" s="22"/>
      <c r="GT106" s="22"/>
      <c r="GU106" s="22"/>
      <c r="GV106" s="22"/>
      <c r="GW106" s="22"/>
      <c r="GX106" s="22"/>
      <c r="GY106" s="22"/>
      <c r="GZ106" s="22"/>
      <c r="HA106" s="22"/>
      <c r="HB106" s="22"/>
      <c r="HC106" s="22"/>
      <c r="HD106" s="22"/>
      <c r="HE106" s="22"/>
      <c r="HF106" s="22"/>
      <c r="HG106" s="22"/>
      <c r="HH106" s="22"/>
      <c r="HI106" s="22"/>
      <c r="HJ106" s="22"/>
      <c r="HK106" s="22"/>
      <c r="HL106" s="22"/>
      <c r="HM106" s="22"/>
      <c r="HN106" s="22"/>
      <c r="HO106" s="22"/>
      <c r="HP106" s="22"/>
      <c r="HQ106" s="22"/>
      <c r="HR106" s="22"/>
      <c r="HS106" s="22"/>
    </row>
    <row r="107" spans="1:227" s="24" customFormat="1" ht="15.75" customHeight="1" thickBot="1">
      <c r="A107" s="372"/>
      <c r="B107" s="372"/>
      <c r="C107" s="434"/>
      <c r="D107" s="325"/>
      <c r="E107" s="144"/>
      <c r="F107" s="308"/>
      <c r="G107" s="429"/>
      <c r="H107" s="429"/>
      <c r="I107" s="413"/>
      <c r="J107" s="149"/>
      <c r="K107" s="416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40"/>
      <c r="AF107" s="38"/>
      <c r="AG107" s="39"/>
      <c r="AH107" s="38"/>
      <c r="AI107" s="39"/>
      <c r="AJ107" s="39"/>
      <c r="AK107" s="410"/>
      <c r="AL107" s="40"/>
      <c r="AM107" s="40"/>
      <c r="AN107" s="117"/>
      <c r="AO107" s="117"/>
      <c r="AP107" s="117"/>
      <c r="AQ107" s="117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29"/>
      <c r="BC107" s="350"/>
      <c r="BD107" s="347"/>
      <c r="BE107" s="355"/>
      <c r="BF107" s="364"/>
      <c r="BG107" s="364"/>
      <c r="BH107" s="358"/>
      <c r="BI107" s="113"/>
      <c r="BJ107" s="361"/>
      <c r="BK107" s="22"/>
      <c r="BL107" s="22"/>
      <c r="BM107" s="22"/>
      <c r="BN107" s="22"/>
      <c r="BO107" s="23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</row>
    <row r="108" spans="1:227" s="24" customFormat="1" ht="15" customHeight="1">
      <c r="A108" s="370" t="s">
        <v>95</v>
      </c>
      <c r="B108" s="431" t="s">
        <v>1041</v>
      </c>
      <c r="C108" s="432" t="s">
        <v>721</v>
      </c>
      <c r="D108" s="323">
        <v>1</v>
      </c>
      <c r="E108" s="142" t="s">
        <v>874</v>
      </c>
      <c r="F108" s="145" t="s">
        <v>1042</v>
      </c>
      <c r="G108" s="427" t="s">
        <v>567</v>
      </c>
      <c r="H108" s="427"/>
      <c r="I108" s="411" t="s">
        <v>15</v>
      </c>
      <c r="J108" s="146" t="s">
        <v>1044</v>
      </c>
      <c r="K108" s="414">
        <f t="shared" ref="K108" si="45">IF(SUM(AI108:AI117)&gt;0,(BD108-SUM(AI108:AI117))/22,IFERROR(IF(AND(BD108&gt;=22*D108,BD108&lt;=26*D108),1*D108,IF(BD108/BE108&gt;1,1*D108+(BF108/22))+IF(BD108/BE108=1,1*D108)+IF(BD108/BE108&lt;1,IF(AND(BE108&gt;=22*D108,BE108&lt;=26*D108),BD108/22,BD108/BE108))),0))-(SUM(AG108:AG117)/22)</f>
        <v>1</v>
      </c>
      <c r="L108" s="34"/>
      <c r="M108" s="34"/>
      <c r="N108" s="305">
        <v>1</v>
      </c>
      <c r="O108" s="34"/>
      <c r="P108" s="34"/>
      <c r="Q108" s="305">
        <v>3</v>
      </c>
      <c r="R108" s="305">
        <v>4</v>
      </c>
      <c r="S108" s="305">
        <v>4</v>
      </c>
      <c r="T108" s="34"/>
      <c r="U108" s="34"/>
      <c r="V108" s="34"/>
      <c r="W108" s="34"/>
      <c r="X108" s="34"/>
      <c r="Y108" s="34"/>
      <c r="Z108" s="34"/>
      <c r="AA108" s="34"/>
      <c r="AB108" s="34"/>
      <c r="AC108" s="34"/>
      <c r="AD108" s="34"/>
      <c r="AE108" s="34"/>
      <c r="AF108" s="25"/>
      <c r="AG108" s="26"/>
      <c r="AH108" s="25"/>
      <c r="AI108" s="26"/>
      <c r="AJ108" s="26"/>
      <c r="AK108" s="408">
        <f t="shared" ref="AK108" si="46">SUM(L108:AE117,AG108:AG117,AI108:AI117,AJ108:AJ117)</f>
        <v>13</v>
      </c>
      <c r="AL108" s="26"/>
      <c r="AM108" s="26"/>
      <c r="AN108" s="115"/>
      <c r="AO108" s="115"/>
      <c r="AP108" s="115"/>
      <c r="AQ108" s="115"/>
      <c r="AR108" s="26"/>
      <c r="AS108" s="27"/>
      <c r="AT108" s="28"/>
      <c r="AU108" s="28"/>
      <c r="AV108" s="27"/>
      <c r="AW108" s="28"/>
      <c r="AX108" s="28"/>
      <c r="AY108" s="28"/>
      <c r="AZ108" s="28"/>
      <c r="BA108" s="28"/>
      <c r="BB108" s="427" t="s">
        <v>570</v>
      </c>
      <c r="BC108" s="348">
        <v>1</v>
      </c>
      <c r="BD108" s="345">
        <f t="shared" ref="BD108" si="47">SUM(AK108,AL108:BA117,BC108)</f>
        <v>18</v>
      </c>
      <c r="BE108" s="351">
        <v>18</v>
      </c>
      <c r="BF108" s="362">
        <f t="shared" ref="BF108" si="48">IF(AND(BD108&gt;26,BE108&gt;=22),(BD108-26)-IF(((AK108+SUM(AS108:BA117)+BC108)-26)&gt;0,(AK108+SUM(AS108:BA117)+BC108)-26,0)+IF(AK108+BC108-26&gt;0,AK108+BC108-26,0),IF(BD108&gt;BE108,(BD108-BE108)-IF(((AK108+SUM(AS108:BA117)+BC108)-BE108)&gt;0,(AK108+SUM(AS108:BA117)+BC108)-BE108,0)+IF(AK108+BC108-BE108&gt;0,AK108+BC108-BE108,0),0))</f>
        <v>0</v>
      </c>
      <c r="BG108" s="362">
        <f t="shared" ref="BG108" si="49">SUM(AG108:AG117)</f>
        <v>0</v>
      </c>
      <c r="BH108" s="356"/>
      <c r="BI108" s="111"/>
      <c r="BJ108" s="359" t="s">
        <v>1046</v>
      </c>
      <c r="BK108" s="22"/>
      <c r="BL108" s="22"/>
      <c r="BM108" s="22"/>
      <c r="BN108" s="22"/>
      <c r="BO108" s="23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22"/>
      <c r="CU108" s="22"/>
      <c r="CV108" s="22"/>
      <c r="CW108" s="22"/>
      <c r="CX108" s="22"/>
      <c r="CY108" s="22"/>
      <c r="CZ108" s="22"/>
      <c r="DA108" s="22"/>
      <c r="DB108" s="22"/>
      <c r="DC108" s="22"/>
      <c r="DD108" s="22"/>
      <c r="DE108" s="22"/>
      <c r="DF108" s="22"/>
      <c r="DG108" s="22"/>
      <c r="DH108" s="22"/>
      <c r="DI108" s="22"/>
      <c r="DJ108" s="22"/>
      <c r="DK108" s="22"/>
      <c r="DL108" s="22"/>
      <c r="DM108" s="22"/>
      <c r="DN108" s="22"/>
      <c r="DO108" s="22"/>
      <c r="DP108" s="22"/>
      <c r="DQ108" s="22"/>
      <c r="DR108" s="22"/>
      <c r="DS108" s="22"/>
      <c r="DT108" s="22"/>
      <c r="DU108" s="22"/>
      <c r="DV108" s="22"/>
      <c r="DW108" s="22"/>
      <c r="DX108" s="22"/>
      <c r="DY108" s="22"/>
      <c r="DZ108" s="22"/>
      <c r="EA108" s="22"/>
      <c r="EB108" s="22"/>
      <c r="EC108" s="22"/>
      <c r="ED108" s="22"/>
      <c r="EE108" s="22"/>
      <c r="EF108" s="22"/>
      <c r="EG108" s="22"/>
      <c r="EH108" s="22"/>
      <c r="EI108" s="22"/>
      <c r="EJ108" s="22"/>
      <c r="EK108" s="22"/>
      <c r="EL108" s="22"/>
      <c r="EM108" s="22"/>
      <c r="EN108" s="22"/>
      <c r="EO108" s="22"/>
      <c r="EP108" s="22"/>
      <c r="EQ108" s="22"/>
      <c r="ER108" s="22"/>
      <c r="ES108" s="22"/>
      <c r="ET108" s="22"/>
      <c r="EU108" s="22"/>
      <c r="EV108" s="22"/>
      <c r="EW108" s="22"/>
      <c r="EX108" s="22"/>
      <c r="EY108" s="22"/>
      <c r="EZ108" s="22"/>
      <c r="FA108" s="22"/>
      <c r="FB108" s="22"/>
      <c r="FC108" s="22"/>
      <c r="FD108" s="22"/>
      <c r="FE108" s="22"/>
      <c r="FF108" s="22"/>
      <c r="FG108" s="22"/>
      <c r="FH108" s="22"/>
      <c r="FI108" s="22"/>
      <c r="FJ108" s="22"/>
      <c r="FK108" s="22"/>
      <c r="FL108" s="22"/>
      <c r="FM108" s="22"/>
      <c r="FN108" s="22"/>
      <c r="FO108" s="22"/>
      <c r="FP108" s="22"/>
      <c r="FQ108" s="22"/>
      <c r="FR108" s="22"/>
      <c r="FS108" s="22"/>
      <c r="FT108" s="22"/>
      <c r="FU108" s="22"/>
      <c r="FV108" s="22"/>
      <c r="FW108" s="22"/>
      <c r="FX108" s="22"/>
      <c r="FY108" s="22"/>
      <c r="FZ108" s="22"/>
      <c r="GA108" s="22"/>
      <c r="GB108" s="22"/>
      <c r="GC108" s="22"/>
      <c r="GD108" s="22"/>
      <c r="GE108" s="22"/>
      <c r="GF108" s="22"/>
      <c r="GG108" s="22"/>
      <c r="GH108" s="22"/>
      <c r="GI108" s="22"/>
      <c r="GJ108" s="22"/>
      <c r="GK108" s="22"/>
      <c r="GL108" s="22"/>
      <c r="GM108" s="22"/>
      <c r="GN108" s="22"/>
      <c r="GO108" s="22"/>
      <c r="GP108" s="22"/>
      <c r="GQ108" s="22"/>
      <c r="GR108" s="22"/>
      <c r="GS108" s="22"/>
      <c r="GT108" s="22"/>
      <c r="GU108" s="22"/>
      <c r="GV108" s="22"/>
      <c r="GW108" s="22"/>
      <c r="GX108" s="22"/>
      <c r="GY108" s="22"/>
      <c r="GZ108" s="22"/>
      <c r="HA108" s="22"/>
      <c r="HB108" s="22"/>
      <c r="HC108" s="22"/>
      <c r="HD108" s="22"/>
      <c r="HE108" s="22"/>
      <c r="HF108" s="22"/>
      <c r="HG108" s="22"/>
      <c r="HH108" s="22"/>
      <c r="HI108" s="22"/>
      <c r="HJ108" s="22"/>
      <c r="HK108" s="22"/>
      <c r="HL108" s="22"/>
      <c r="HM108" s="22"/>
      <c r="HN108" s="22"/>
      <c r="HO108" s="22"/>
      <c r="HP108" s="22"/>
      <c r="HQ108" s="22"/>
      <c r="HR108" s="22"/>
      <c r="HS108" s="22"/>
    </row>
    <row r="109" spans="1:227" s="24" customFormat="1" ht="15" customHeight="1">
      <c r="A109" s="371"/>
      <c r="B109" s="371"/>
      <c r="C109" s="433"/>
      <c r="D109" s="324"/>
      <c r="E109" s="143" t="s">
        <v>873</v>
      </c>
      <c r="F109" s="309" t="s">
        <v>1043</v>
      </c>
      <c r="G109" s="428"/>
      <c r="H109" s="428"/>
      <c r="I109" s="412"/>
      <c r="J109" s="147" t="s">
        <v>1019</v>
      </c>
      <c r="K109" s="415"/>
      <c r="L109" s="28"/>
      <c r="M109" s="34"/>
      <c r="N109" s="34"/>
      <c r="O109" s="34"/>
      <c r="P109" s="34">
        <v>1</v>
      </c>
      <c r="Q109" s="34"/>
      <c r="R109" s="34"/>
      <c r="S109" s="34"/>
      <c r="T109" s="34"/>
      <c r="U109" s="34"/>
      <c r="V109" s="34"/>
      <c r="W109" s="34"/>
      <c r="X109" s="34"/>
      <c r="Y109" s="34"/>
      <c r="Z109" s="34"/>
      <c r="AA109" s="34"/>
      <c r="AB109" s="34"/>
      <c r="AC109" s="34"/>
      <c r="AD109" s="34"/>
      <c r="AE109" s="34"/>
      <c r="AF109" s="32"/>
      <c r="AG109" s="28"/>
      <c r="AH109" s="32"/>
      <c r="AI109" s="28"/>
      <c r="AJ109" s="28"/>
      <c r="AK109" s="409"/>
      <c r="AL109" s="28"/>
      <c r="AM109" s="28"/>
      <c r="AN109" s="116"/>
      <c r="AO109" s="116"/>
      <c r="AP109" s="116"/>
      <c r="AQ109" s="116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428"/>
      <c r="BC109" s="349"/>
      <c r="BD109" s="346"/>
      <c r="BE109" s="354"/>
      <c r="BF109" s="363"/>
      <c r="BG109" s="363"/>
      <c r="BH109" s="357"/>
      <c r="BI109" s="112"/>
      <c r="BJ109" s="360"/>
      <c r="BK109" s="22"/>
      <c r="BL109" s="22"/>
      <c r="BM109" s="22"/>
      <c r="BN109" s="22"/>
      <c r="BO109" s="23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22"/>
      <c r="CU109" s="22"/>
      <c r="CV109" s="22"/>
      <c r="CW109" s="22"/>
      <c r="CX109" s="22"/>
      <c r="CY109" s="22"/>
      <c r="CZ109" s="22"/>
      <c r="DA109" s="22"/>
      <c r="DB109" s="22"/>
      <c r="DC109" s="22"/>
      <c r="DD109" s="22"/>
      <c r="DE109" s="22"/>
      <c r="DF109" s="22"/>
      <c r="DG109" s="22"/>
      <c r="DH109" s="22"/>
      <c r="DI109" s="22"/>
      <c r="DJ109" s="22"/>
      <c r="DK109" s="22"/>
      <c r="DL109" s="22"/>
      <c r="DM109" s="22"/>
      <c r="DN109" s="22"/>
      <c r="DO109" s="22"/>
      <c r="DP109" s="22"/>
      <c r="DQ109" s="22"/>
      <c r="DR109" s="22"/>
      <c r="DS109" s="22"/>
      <c r="DT109" s="22"/>
      <c r="DU109" s="22"/>
      <c r="DV109" s="22"/>
      <c r="DW109" s="22"/>
      <c r="DX109" s="22"/>
      <c r="DY109" s="22"/>
      <c r="DZ109" s="22"/>
      <c r="EA109" s="22"/>
      <c r="EB109" s="22"/>
      <c r="EC109" s="22"/>
      <c r="ED109" s="22"/>
      <c r="EE109" s="22"/>
      <c r="EF109" s="22"/>
      <c r="EG109" s="22"/>
      <c r="EH109" s="22"/>
      <c r="EI109" s="22"/>
      <c r="EJ109" s="22"/>
      <c r="EK109" s="22"/>
      <c r="EL109" s="22"/>
      <c r="EM109" s="22"/>
      <c r="EN109" s="22"/>
      <c r="EO109" s="22"/>
      <c r="EP109" s="22"/>
      <c r="EQ109" s="22"/>
      <c r="ER109" s="22"/>
      <c r="ES109" s="22"/>
      <c r="ET109" s="22"/>
      <c r="EU109" s="22"/>
      <c r="EV109" s="22"/>
      <c r="EW109" s="22"/>
      <c r="EX109" s="22"/>
      <c r="EY109" s="22"/>
      <c r="EZ109" s="22"/>
      <c r="FA109" s="22"/>
      <c r="FB109" s="22"/>
      <c r="FC109" s="22"/>
      <c r="FD109" s="22"/>
      <c r="FE109" s="22"/>
      <c r="FF109" s="22"/>
      <c r="FG109" s="22"/>
      <c r="FH109" s="22"/>
      <c r="FI109" s="22"/>
      <c r="FJ109" s="22"/>
      <c r="FK109" s="22"/>
      <c r="FL109" s="22"/>
      <c r="FM109" s="22"/>
      <c r="FN109" s="22"/>
      <c r="FO109" s="22"/>
      <c r="FP109" s="22"/>
      <c r="FQ109" s="22"/>
      <c r="FR109" s="22"/>
      <c r="FS109" s="22"/>
      <c r="FT109" s="22"/>
      <c r="FU109" s="22"/>
      <c r="FV109" s="22"/>
      <c r="FW109" s="22"/>
      <c r="FX109" s="22"/>
      <c r="FY109" s="22"/>
      <c r="FZ109" s="22"/>
      <c r="GA109" s="22"/>
      <c r="GB109" s="22"/>
      <c r="GC109" s="22"/>
      <c r="GD109" s="22"/>
      <c r="GE109" s="22"/>
      <c r="GF109" s="22"/>
      <c r="GG109" s="22"/>
      <c r="GH109" s="22"/>
      <c r="GI109" s="22"/>
      <c r="GJ109" s="22"/>
      <c r="GK109" s="22"/>
      <c r="GL109" s="22"/>
      <c r="GM109" s="22"/>
      <c r="GN109" s="22"/>
      <c r="GO109" s="22"/>
      <c r="GP109" s="22"/>
      <c r="GQ109" s="22"/>
      <c r="GR109" s="22"/>
      <c r="GS109" s="22"/>
      <c r="GT109" s="22"/>
      <c r="GU109" s="22"/>
      <c r="GV109" s="22"/>
      <c r="GW109" s="22"/>
      <c r="GX109" s="22"/>
      <c r="GY109" s="22"/>
      <c r="GZ109" s="22"/>
      <c r="HA109" s="22"/>
      <c r="HB109" s="22"/>
      <c r="HC109" s="22"/>
      <c r="HD109" s="22"/>
      <c r="HE109" s="22"/>
      <c r="HF109" s="22"/>
      <c r="HG109" s="22"/>
      <c r="HH109" s="22"/>
      <c r="HI109" s="22"/>
      <c r="HJ109" s="22"/>
      <c r="HK109" s="22"/>
      <c r="HL109" s="22"/>
      <c r="HM109" s="22"/>
      <c r="HN109" s="22"/>
      <c r="HO109" s="22"/>
      <c r="HP109" s="22"/>
      <c r="HQ109" s="22"/>
      <c r="HR109" s="22"/>
      <c r="HS109" s="22"/>
    </row>
    <row r="110" spans="1:227" s="24" customFormat="1" ht="15" customHeight="1">
      <c r="A110" s="371"/>
      <c r="B110" s="371"/>
      <c r="C110" s="433"/>
      <c r="D110" s="324"/>
      <c r="E110" s="143"/>
      <c r="F110" s="307"/>
      <c r="G110" s="428"/>
      <c r="H110" s="428"/>
      <c r="I110" s="412"/>
      <c r="J110" s="147" t="s">
        <v>1045</v>
      </c>
      <c r="K110" s="415"/>
      <c r="L110" s="28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  <c r="AA110" s="34"/>
      <c r="AB110" s="34"/>
      <c r="AC110" s="34"/>
      <c r="AD110" s="34"/>
      <c r="AE110" s="34"/>
      <c r="AF110" s="32"/>
      <c r="AG110" s="28"/>
      <c r="AH110" s="32"/>
      <c r="AI110" s="28"/>
      <c r="AJ110" s="28"/>
      <c r="AK110" s="409"/>
      <c r="AL110" s="28"/>
      <c r="AM110" s="28">
        <v>2</v>
      </c>
      <c r="AN110" s="116"/>
      <c r="AO110" s="116"/>
      <c r="AP110" s="116"/>
      <c r="AQ110" s="116"/>
      <c r="AR110" s="28"/>
      <c r="AS110" s="28"/>
      <c r="AT110" s="28">
        <v>2</v>
      </c>
      <c r="AU110" s="28"/>
      <c r="AV110" s="28"/>
      <c r="AW110" s="28"/>
      <c r="AX110" s="28"/>
      <c r="AY110" s="28"/>
      <c r="AZ110" s="28"/>
      <c r="BA110" s="28"/>
      <c r="BB110" s="428"/>
      <c r="BC110" s="349"/>
      <c r="BD110" s="346"/>
      <c r="BE110" s="354"/>
      <c r="BF110" s="363"/>
      <c r="BG110" s="363"/>
      <c r="BH110" s="357"/>
      <c r="BI110" s="112"/>
      <c r="BJ110" s="360"/>
      <c r="BK110" s="22"/>
      <c r="BL110" s="22"/>
      <c r="BM110" s="22"/>
      <c r="BN110" s="22"/>
      <c r="BO110" s="23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22"/>
      <c r="CU110" s="22"/>
      <c r="CV110" s="22"/>
      <c r="CW110" s="22"/>
      <c r="CX110" s="22"/>
      <c r="CY110" s="22"/>
      <c r="CZ110" s="22"/>
      <c r="DA110" s="22"/>
      <c r="DB110" s="22"/>
      <c r="DC110" s="22"/>
      <c r="DD110" s="22"/>
      <c r="DE110" s="22"/>
      <c r="DF110" s="22"/>
      <c r="DG110" s="22"/>
      <c r="DH110" s="22"/>
      <c r="DI110" s="22"/>
      <c r="DJ110" s="22"/>
      <c r="DK110" s="22"/>
      <c r="DL110" s="22"/>
      <c r="DM110" s="22"/>
      <c r="DN110" s="22"/>
      <c r="DO110" s="22"/>
      <c r="DP110" s="22"/>
      <c r="DQ110" s="22"/>
      <c r="DR110" s="22"/>
      <c r="DS110" s="22"/>
      <c r="DT110" s="22"/>
      <c r="DU110" s="22"/>
      <c r="DV110" s="22"/>
      <c r="DW110" s="22"/>
      <c r="DX110" s="22"/>
      <c r="DY110" s="22"/>
      <c r="DZ110" s="22"/>
      <c r="EA110" s="22"/>
      <c r="EB110" s="22"/>
      <c r="EC110" s="22"/>
      <c r="ED110" s="22"/>
      <c r="EE110" s="22"/>
      <c r="EF110" s="22"/>
      <c r="EG110" s="22"/>
      <c r="EH110" s="22"/>
      <c r="EI110" s="22"/>
      <c r="EJ110" s="22"/>
      <c r="EK110" s="22"/>
      <c r="EL110" s="22"/>
      <c r="EM110" s="22"/>
      <c r="EN110" s="22"/>
      <c r="EO110" s="22"/>
      <c r="EP110" s="22"/>
      <c r="EQ110" s="22"/>
      <c r="ER110" s="22"/>
      <c r="ES110" s="22"/>
      <c r="ET110" s="22"/>
      <c r="EU110" s="22"/>
      <c r="EV110" s="22"/>
      <c r="EW110" s="22"/>
      <c r="EX110" s="22"/>
      <c r="EY110" s="22"/>
      <c r="EZ110" s="22"/>
      <c r="FA110" s="22"/>
      <c r="FB110" s="22"/>
      <c r="FC110" s="22"/>
      <c r="FD110" s="22"/>
      <c r="FE110" s="22"/>
      <c r="FF110" s="22"/>
      <c r="FG110" s="22"/>
      <c r="FH110" s="22"/>
      <c r="FI110" s="22"/>
      <c r="FJ110" s="22"/>
      <c r="FK110" s="22"/>
      <c r="FL110" s="22"/>
      <c r="FM110" s="22"/>
      <c r="FN110" s="22"/>
      <c r="FO110" s="22"/>
      <c r="FP110" s="22"/>
      <c r="FQ110" s="22"/>
      <c r="FR110" s="22"/>
      <c r="FS110" s="22"/>
      <c r="FT110" s="22"/>
      <c r="FU110" s="22"/>
      <c r="FV110" s="22"/>
      <c r="FW110" s="22"/>
      <c r="FX110" s="22"/>
      <c r="FY110" s="22"/>
      <c r="FZ110" s="22"/>
      <c r="GA110" s="22"/>
      <c r="GB110" s="22"/>
      <c r="GC110" s="22"/>
      <c r="GD110" s="22"/>
      <c r="GE110" s="22"/>
      <c r="GF110" s="22"/>
      <c r="GG110" s="22"/>
      <c r="GH110" s="22"/>
      <c r="GI110" s="22"/>
      <c r="GJ110" s="22"/>
      <c r="GK110" s="22"/>
      <c r="GL110" s="22"/>
      <c r="GM110" s="22"/>
      <c r="GN110" s="22"/>
      <c r="GO110" s="22"/>
      <c r="GP110" s="22"/>
      <c r="GQ110" s="22"/>
      <c r="GR110" s="22"/>
      <c r="GS110" s="22"/>
      <c r="GT110" s="22"/>
      <c r="GU110" s="22"/>
      <c r="GV110" s="22"/>
      <c r="GW110" s="22"/>
      <c r="GX110" s="22"/>
      <c r="GY110" s="22"/>
      <c r="GZ110" s="22"/>
      <c r="HA110" s="22"/>
      <c r="HB110" s="22"/>
      <c r="HC110" s="22"/>
      <c r="HD110" s="22"/>
      <c r="HE110" s="22"/>
      <c r="HF110" s="22"/>
      <c r="HG110" s="22"/>
      <c r="HH110" s="22"/>
      <c r="HI110" s="22"/>
      <c r="HJ110" s="22"/>
      <c r="HK110" s="22"/>
      <c r="HL110" s="22"/>
      <c r="HM110" s="22"/>
      <c r="HN110" s="22"/>
      <c r="HO110" s="22"/>
      <c r="HP110" s="22"/>
      <c r="HQ110" s="22"/>
      <c r="HR110" s="22"/>
      <c r="HS110" s="22"/>
    </row>
    <row r="111" spans="1:227" s="24" customFormat="1" ht="15" customHeight="1">
      <c r="A111" s="371"/>
      <c r="B111" s="371"/>
      <c r="C111" s="433"/>
      <c r="D111" s="324"/>
      <c r="E111" s="143"/>
      <c r="F111" s="307"/>
      <c r="G111" s="428"/>
      <c r="H111" s="428"/>
      <c r="I111" s="412"/>
      <c r="J111" s="147"/>
      <c r="K111" s="415"/>
      <c r="L111" s="28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2"/>
      <c r="AG111" s="28"/>
      <c r="AH111" s="32"/>
      <c r="AI111" s="28"/>
      <c r="AJ111" s="28"/>
      <c r="AK111" s="409"/>
      <c r="AL111" s="28"/>
      <c r="AM111" s="28"/>
      <c r="AN111" s="116"/>
      <c r="AO111" s="116"/>
      <c r="AP111" s="116"/>
      <c r="AQ111" s="116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428"/>
      <c r="BC111" s="349"/>
      <c r="BD111" s="346"/>
      <c r="BE111" s="354"/>
      <c r="BF111" s="363"/>
      <c r="BG111" s="363"/>
      <c r="BH111" s="357"/>
      <c r="BI111" s="112"/>
      <c r="BJ111" s="360"/>
      <c r="BK111" s="22"/>
      <c r="BL111" s="22"/>
      <c r="BM111" s="22"/>
      <c r="BN111" s="22"/>
      <c r="BO111" s="23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22"/>
      <c r="CU111" s="22"/>
      <c r="CV111" s="22"/>
      <c r="CW111" s="22"/>
      <c r="CX111" s="22"/>
      <c r="CY111" s="22"/>
      <c r="CZ111" s="22"/>
      <c r="DA111" s="22"/>
      <c r="DB111" s="22"/>
      <c r="DC111" s="22"/>
      <c r="DD111" s="22"/>
      <c r="DE111" s="22"/>
      <c r="DF111" s="22"/>
      <c r="DG111" s="22"/>
      <c r="DH111" s="22"/>
      <c r="DI111" s="22"/>
      <c r="DJ111" s="22"/>
      <c r="DK111" s="22"/>
      <c r="DL111" s="22"/>
      <c r="DM111" s="22"/>
      <c r="DN111" s="22"/>
      <c r="DO111" s="22"/>
      <c r="DP111" s="22"/>
      <c r="DQ111" s="22"/>
      <c r="DR111" s="22"/>
      <c r="DS111" s="22"/>
      <c r="DT111" s="22"/>
      <c r="DU111" s="22"/>
      <c r="DV111" s="22"/>
      <c r="DW111" s="22"/>
      <c r="DX111" s="22"/>
      <c r="DY111" s="22"/>
      <c r="DZ111" s="22"/>
      <c r="EA111" s="22"/>
      <c r="EB111" s="22"/>
      <c r="EC111" s="22"/>
      <c r="ED111" s="22"/>
      <c r="EE111" s="22"/>
      <c r="EF111" s="22"/>
      <c r="EG111" s="22"/>
      <c r="EH111" s="22"/>
      <c r="EI111" s="22"/>
      <c r="EJ111" s="22"/>
      <c r="EK111" s="22"/>
      <c r="EL111" s="22"/>
      <c r="EM111" s="22"/>
      <c r="EN111" s="22"/>
      <c r="EO111" s="22"/>
      <c r="EP111" s="22"/>
      <c r="EQ111" s="22"/>
      <c r="ER111" s="22"/>
      <c r="ES111" s="22"/>
      <c r="ET111" s="22"/>
      <c r="EU111" s="22"/>
      <c r="EV111" s="22"/>
      <c r="EW111" s="22"/>
      <c r="EX111" s="22"/>
      <c r="EY111" s="22"/>
      <c r="EZ111" s="22"/>
      <c r="FA111" s="22"/>
      <c r="FB111" s="22"/>
      <c r="FC111" s="22"/>
      <c r="FD111" s="22"/>
      <c r="FE111" s="22"/>
      <c r="FF111" s="22"/>
      <c r="FG111" s="22"/>
      <c r="FH111" s="22"/>
      <c r="FI111" s="22"/>
      <c r="FJ111" s="22"/>
      <c r="FK111" s="22"/>
      <c r="FL111" s="22"/>
      <c r="FM111" s="22"/>
      <c r="FN111" s="22"/>
      <c r="FO111" s="22"/>
      <c r="FP111" s="22"/>
      <c r="FQ111" s="22"/>
      <c r="FR111" s="22"/>
      <c r="FS111" s="22"/>
      <c r="FT111" s="22"/>
      <c r="FU111" s="22"/>
      <c r="FV111" s="22"/>
      <c r="FW111" s="22"/>
      <c r="FX111" s="22"/>
      <c r="FY111" s="22"/>
      <c r="FZ111" s="22"/>
      <c r="GA111" s="22"/>
      <c r="GB111" s="22"/>
      <c r="GC111" s="22"/>
      <c r="GD111" s="22"/>
      <c r="GE111" s="22"/>
      <c r="GF111" s="22"/>
      <c r="GG111" s="22"/>
      <c r="GH111" s="22"/>
      <c r="GI111" s="22"/>
      <c r="GJ111" s="22"/>
      <c r="GK111" s="22"/>
      <c r="GL111" s="22"/>
      <c r="GM111" s="22"/>
      <c r="GN111" s="22"/>
      <c r="GO111" s="22"/>
      <c r="GP111" s="22"/>
      <c r="GQ111" s="22"/>
      <c r="GR111" s="22"/>
      <c r="GS111" s="22"/>
      <c r="GT111" s="22"/>
      <c r="GU111" s="22"/>
      <c r="GV111" s="22"/>
      <c r="GW111" s="22"/>
      <c r="GX111" s="22"/>
      <c r="GY111" s="22"/>
      <c r="GZ111" s="22"/>
      <c r="HA111" s="22"/>
      <c r="HB111" s="22"/>
      <c r="HC111" s="22"/>
      <c r="HD111" s="22"/>
      <c r="HE111" s="22"/>
      <c r="HF111" s="22"/>
      <c r="HG111" s="22"/>
      <c r="HH111" s="22"/>
      <c r="HI111" s="22"/>
      <c r="HJ111" s="22"/>
      <c r="HK111" s="22"/>
      <c r="HL111" s="22"/>
      <c r="HM111" s="22"/>
      <c r="HN111" s="22"/>
      <c r="HO111" s="22"/>
      <c r="HP111" s="22"/>
      <c r="HQ111" s="22"/>
      <c r="HR111" s="22"/>
      <c r="HS111" s="22"/>
    </row>
    <row r="112" spans="1:227" s="24" customFormat="1" ht="15" customHeight="1">
      <c r="A112" s="371"/>
      <c r="B112" s="371"/>
      <c r="C112" s="433"/>
      <c r="D112" s="324"/>
      <c r="E112" s="143"/>
      <c r="F112" s="307"/>
      <c r="G112" s="428"/>
      <c r="H112" s="428"/>
      <c r="I112" s="412"/>
      <c r="J112" s="31"/>
      <c r="K112" s="415"/>
      <c r="L112" s="28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  <c r="AA112" s="34"/>
      <c r="AB112" s="34"/>
      <c r="AC112" s="34"/>
      <c r="AD112" s="34"/>
      <c r="AE112" s="34"/>
      <c r="AF112" s="32"/>
      <c r="AG112" s="28"/>
      <c r="AH112" s="32"/>
      <c r="AI112" s="28"/>
      <c r="AJ112" s="28"/>
      <c r="AK112" s="409"/>
      <c r="AL112" s="28"/>
      <c r="AM112" s="28"/>
      <c r="AN112" s="116"/>
      <c r="AO112" s="116"/>
      <c r="AP112" s="116"/>
      <c r="AQ112" s="116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428"/>
      <c r="BC112" s="349"/>
      <c r="BD112" s="346"/>
      <c r="BE112" s="354"/>
      <c r="BF112" s="363"/>
      <c r="BG112" s="363"/>
      <c r="BH112" s="357"/>
      <c r="BI112" s="112"/>
      <c r="BJ112" s="360"/>
      <c r="BK112" s="22"/>
      <c r="BL112" s="22"/>
      <c r="BM112" s="22"/>
      <c r="BN112" s="22"/>
      <c r="BO112" s="23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22"/>
      <c r="CU112" s="22"/>
      <c r="CV112" s="22"/>
      <c r="CW112" s="22"/>
      <c r="CX112" s="22"/>
      <c r="CY112" s="22"/>
      <c r="CZ112" s="22"/>
      <c r="DA112" s="22"/>
      <c r="DB112" s="22"/>
      <c r="DC112" s="22"/>
      <c r="DD112" s="22"/>
      <c r="DE112" s="22"/>
      <c r="DF112" s="22"/>
      <c r="DG112" s="22"/>
      <c r="DH112" s="22"/>
      <c r="DI112" s="22"/>
      <c r="DJ112" s="22"/>
      <c r="DK112" s="22"/>
      <c r="DL112" s="22"/>
      <c r="DM112" s="22"/>
      <c r="DN112" s="22"/>
      <c r="DO112" s="22"/>
      <c r="DP112" s="22"/>
      <c r="DQ112" s="22"/>
      <c r="DR112" s="22"/>
      <c r="DS112" s="22"/>
      <c r="DT112" s="22"/>
      <c r="DU112" s="22"/>
      <c r="DV112" s="22"/>
      <c r="DW112" s="22"/>
      <c r="DX112" s="22"/>
      <c r="DY112" s="22"/>
      <c r="DZ112" s="22"/>
      <c r="EA112" s="22"/>
      <c r="EB112" s="22"/>
      <c r="EC112" s="22"/>
      <c r="ED112" s="22"/>
      <c r="EE112" s="22"/>
      <c r="EF112" s="22"/>
      <c r="EG112" s="22"/>
      <c r="EH112" s="22"/>
      <c r="EI112" s="22"/>
      <c r="EJ112" s="22"/>
      <c r="EK112" s="22"/>
      <c r="EL112" s="22"/>
      <c r="EM112" s="22"/>
      <c r="EN112" s="22"/>
      <c r="EO112" s="22"/>
      <c r="EP112" s="22"/>
      <c r="EQ112" s="22"/>
      <c r="ER112" s="22"/>
      <c r="ES112" s="22"/>
      <c r="ET112" s="22"/>
      <c r="EU112" s="22"/>
      <c r="EV112" s="22"/>
      <c r="EW112" s="22"/>
      <c r="EX112" s="22"/>
      <c r="EY112" s="22"/>
      <c r="EZ112" s="22"/>
      <c r="FA112" s="22"/>
      <c r="FB112" s="22"/>
      <c r="FC112" s="22"/>
      <c r="FD112" s="22"/>
      <c r="FE112" s="22"/>
      <c r="FF112" s="22"/>
      <c r="FG112" s="22"/>
      <c r="FH112" s="22"/>
      <c r="FI112" s="22"/>
      <c r="FJ112" s="22"/>
      <c r="FK112" s="22"/>
      <c r="FL112" s="22"/>
      <c r="FM112" s="22"/>
      <c r="FN112" s="22"/>
      <c r="FO112" s="22"/>
      <c r="FP112" s="22"/>
      <c r="FQ112" s="22"/>
      <c r="FR112" s="22"/>
      <c r="FS112" s="22"/>
      <c r="FT112" s="22"/>
      <c r="FU112" s="22"/>
      <c r="FV112" s="22"/>
      <c r="FW112" s="22"/>
      <c r="FX112" s="22"/>
      <c r="FY112" s="22"/>
      <c r="FZ112" s="22"/>
      <c r="GA112" s="22"/>
      <c r="GB112" s="22"/>
      <c r="GC112" s="22"/>
      <c r="GD112" s="22"/>
      <c r="GE112" s="22"/>
      <c r="GF112" s="22"/>
      <c r="GG112" s="22"/>
      <c r="GH112" s="22"/>
      <c r="GI112" s="22"/>
      <c r="GJ112" s="22"/>
      <c r="GK112" s="22"/>
      <c r="GL112" s="22"/>
      <c r="GM112" s="22"/>
      <c r="GN112" s="22"/>
      <c r="GO112" s="22"/>
      <c r="GP112" s="22"/>
      <c r="GQ112" s="22"/>
      <c r="GR112" s="22"/>
      <c r="GS112" s="22"/>
      <c r="GT112" s="22"/>
      <c r="GU112" s="22"/>
      <c r="GV112" s="22"/>
      <c r="GW112" s="22"/>
      <c r="GX112" s="22"/>
      <c r="GY112" s="22"/>
      <c r="GZ112" s="22"/>
      <c r="HA112" s="22"/>
      <c r="HB112" s="22"/>
      <c r="HC112" s="22"/>
      <c r="HD112" s="22"/>
      <c r="HE112" s="22"/>
      <c r="HF112" s="22"/>
      <c r="HG112" s="22"/>
      <c r="HH112" s="22"/>
      <c r="HI112" s="22"/>
      <c r="HJ112" s="22"/>
      <c r="HK112" s="22"/>
      <c r="HL112" s="22"/>
      <c r="HM112" s="22"/>
      <c r="HN112" s="22"/>
      <c r="HO112" s="22"/>
      <c r="HP112" s="22"/>
      <c r="HQ112" s="22"/>
      <c r="HR112" s="22"/>
      <c r="HS112" s="22"/>
    </row>
    <row r="113" spans="1:227" s="24" customFormat="1" ht="15" customHeight="1">
      <c r="A113" s="371"/>
      <c r="B113" s="371"/>
      <c r="C113" s="433"/>
      <c r="D113" s="324"/>
      <c r="E113" s="143"/>
      <c r="F113" s="307"/>
      <c r="G113" s="428"/>
      <c r="H113" s="428"/>
      <c r="I113" s="412"/>
      <c r="J113" s="148"/>
      <c r="K113" s="415"/>
      <c r="L113" s="28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3"/>
      <c r="AG113" s="34"/>
      <c r="AH113" s="33"/>
      <c r="AI113" s="34"/>
      <c r="AJ113" s="34"/>
      <c r="AK113" s="409"/>
      <c r="AL113" s="28"/>
      <c r="AM113" s="28"/>
      <c r="AN113" s="116"/>
      <c r="AO113" s="116"/>
      <c r="AP113" s="116"/>
      <c r="AQ113" s="116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428"/>
      <c r="BC113" s="349"/>
      <c r="BD113" s="346"/>
      <c r="BE113" s="354"/>
      <c r="BF113" s="363"/>
      <c r="BG113" s="363"/>
      <c r="BH113" s="357"/>
      <c r="BI113" s="112"/>
      <c r="BJ113" s="360"/>
      <c r="BK113" s="22"/>
      <c r="BL113" s="22"/>
      <c r="BM113" s="22"/>
      <c r="BN113" s="22"/>
      <c r="BO113" s="23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22"/>
      <c r="CU113" s="22"/>
      <c r="CV113" s="22"/>
      <c r="CW113" s="22"/>
      <c r="CX113" s="22"/>
      <c r="CY113" s="22"/>
      <c r="CZ113" s="22"/>
      <c r="DA113" s="22"/>
      <c r="DB113" s="22"/>
      <c r="DC113" s="22"/>
      <c r="DD113" s="22"/>
      <c r="DE113" s="22"/>
      <c r="DF113" s="22"/>
      <c r="DG113" s="22"/>
      <c r="DH113" s="22"/>
      <c r="DI113" s="22"/>
      <c r="DJ113" s="22"/>
      <c r="DK113" s="22"/>
      <c r="DL113" s="22"/>
      <c r="DM113" s="22"/>
      <c r="DN113" s="22"/>
      <c r="DO113" s="22"/>
      <c r="DP113" s="22"/>
      <c r="DQ113" s="22"/>
      <c r="DR113" s="22"/>
      <c r="DS113" s="22"/>
      <c r="DT113" s="22"/>
      <c r="DU113" s="22"/>
      <c r="DV113" s="22"/>
      <c r="DW113" s="22"/>
      <c r="DX113" s="22"/>
      <c r="DY113" s="22"/>
      <c r="DZ113" s="22"/>
      <c r="EA113" s="22"/>
      <c r="EB113" s="22"/>
      <c r="EC113" s="22"/>
      <c r="ED113" s="22"/>
      <c r="EE113" s="22"/>
      <c r="EF113" s="22"/>
      <c r="EG113" s="22"/>
      <c r="EH113" s="22"/>
      <c r="EI113" s="22"/>
      <c r="EJ113" s="22"/>
      <c r="EK113" s="22"/>
      <c r="EL113" s="22"/>
      <c r="EM113" s="22"/>
      <c r="EN113" s="22"/>
      <c r="EO113" s="22"/>
      <c r="EP113" s="22"/>
      <c r="EQ113" s="22"/>
      <c r="ER113" s="22"/>
      <c r="ES113" s="22"/>
      <c r="ET113" s="22"/>
      <c r="EU113" s="22"/>
      <c r="EV113" s="22"/>
      <c r="EW113" s="22"/>
      <c r="EX113" s="22"/>
      <c r="EY113" s="22"/>
      <c r="EZ113" s="22"/>
      <c r="FA113" s="22"/>
      <c r="FB113" s="22"/>
      <c r="FC113" s="22"/>
      <c r="FD113" s="22"/>
      <c r="FE113" s="22"/>
      <c r="FF113" s="22"/>
      <c r="FG113" s="22"/>
      <c r="FH113" s="22"/>
      <c r="FI113" s="22"/>
      <c r="FJ113" s="22"/>
      <c r="FK113" s="22"/>
      <c r="FL113" s="22"/>
      <c r="FM113" s="22"/>
      <c r="FN113" s="22"/>
      <c r="FO113" s="22"/>
      <c r="FP113" s="22"/>
      <c r="FQ113" s="22"/>
      <c r="FR113" s="22"/>
      <c r="FS113" s="22"/>
      <c r="FT113" s="22"/>
      <c r="FU113" s="22"/>
      <c r="FV113" s="22"/>
      <c r="FW113" s="22"/>
      <c r="FX113" s="22"/>
      <c r="FY113" s="22"/>
      <c r="FZ113" s="22"/>
      <c r="GA113" s="22"/>
      <c r="GB113" s="22"/>
      <c r="GC113" s="22"/>
      <c r="GD113" s="22"/>
      <c r="GE113" s="22"/>
      <c r="GF113" s="22"/>
      <c r="GG113" s="22"/>
      <c r="GH113" s="22"/>
      <c r="GI113" s="22"/>
      <c r="GJ113" s="22"/>
      <c r="GK113" s="22"/>
      <c r="GL113" s="22"/>
      <c r="GM113" s="22"/>
      <c r="GN113" s="22"/>
      <c r="GO113" s="22"/>
      <c r="GP113" s="22"/>
      <c r="GQ113" s="22"/>
      <c r="GR113" s="22"/>
      <c r="GS113" s="22"/>
      <c r="GT113" s="22"/>
      <c r="GU113" s="22"/>
      <c r="GV113" s="22"/>
      <c r="GW113" s="22"/>
      <c r="GX113" s="22"/>
      <c r="GY113" s="22"/>
      <c r="GZ113" s="22"/>
      <c r="HA113" s="22"/>
      <c r="HB113" s="22"/>
      <c r="HC113" s="22"/>
      <c r="HD113" s="22"/>
      <c r="HE113" s="22"/>
      <c r="HF113" s="22"/>
      <c r="HG113" s="22"/>
      <c r="HH113" s="22"/>
      <c r="HI113" s="22"/>
      <c r="HJ113" s="22"/>
      <c r="HK113" s="22"/>
      <c r="HL113" s="22"/>
      <c r="HM113" s="22"/>
      <c r="HN113" s="22"/>
      <c r="HO113" s="22"/>
      <c r="HP113" s="22"/>
      <c r="HQ113" s="22"/>
      <c r="HR113" s="22"/>
      <c r="HS113" s="22"/>
    </row>
    <row r="114" spans="1:227" s="24" customFormat="1" ht="15" customHeight="1">
      <c r="A114" s="371"/>
      <c r="B114" s="371"/>
      <c r="C114" s="433"/>
      <c r="D114" s="324"/>
      <c r="E114" s="143"/>
      <c r="F114" s="307"/>
      <c r="G114" s="428"/>
      <c r="H114" s="428"/>
      <c r="I114" s="412"/>
      <c r="J114" s="147"/>
      <c r="K114" s="415"/>
      <c r="L114" s="28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F114" s="32"/>
      <c r="AG114" s="28"/>
      <c r="AH114" s="32"/>
      <c r="AI114" s="28"/>
      <c r="AJ114" s="28"/>
      <c r="AK114" s="409"/>
      <c r="AL114" s="28"/>
      <c r="AM114" s="28"/>
      <c r="AN114" s="116"/>
      <c r="AO114" s="116"/>
      <c r="AP114" s="116"/>
      <c r="AQ114" s="116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428"/>
      <c r="BC114" s="349"/>
      <c r="BD114" s="346"/>
      <c r="BE114" s="354"/>
      <c r="BF114" s="363"/>
      <c r="BG114" s="363"/>
      <c r="BH114" s="357"/>
      <c r="BI114" s="112"/>
      <c r="BJ114" s="360"/>
      <c r="BK114" s="22"/>
      <c r="BL114" s="22"/>
      <c r="BM114" s="22"/>
      <c r="BN114" s="22"/>
      <c r="BO114" s="23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22"/>
      <c r="CU114" s="22"/>
      <c r="CV114" s="22"/>
      <c r="CW114" s="22"/>
      <c r="CX114" s="22"/>
      <c r="CY114" s="22"/>
      <c r="CZ114" s="22"/>
      <c r="DA114" s="22"/>
      <c r="DB114" s="22"/>
      <c r="DC114" s="22"/>
      <c r="DD114" s="22"/>
      <c r="DE114" s="22"/>
      <c r="DF114" s="22"/>
      <c r="DG114" s="22"/>
      <c r="DH114" s="22"/>
      <c r="DI114" s="22"/>
      <c r="DJ114" s="22"/>
      <c r="DK114" s="22"/>
      <c r="DL114" s="22"/>
      <c r="DM114" s="22"/>
      <c r="DN114" s="22"/>
      <c r="DO114" s="22"/>
      <c r="DP114" s="22"/>
      <c r="DQ114" s="22"/>
      <c r="DR114" s="22"/>
      <c r="DS114" s="22"/>
      <c r="DT114" s="22"/>
      <c r="DU114" s="22"/>
      <c r="DV114" s="22"/>
      <c r="DW114" s="22"/>
      <c r="DX114" s="22"/>
      <c r="DY114" s="22"/>
      <c r="DZ114" s="22"/>
      <c r="EA114" s="22"/>
      <c r="EB114" s="22"/>
      <c r="EC114" s="22"/>
      <c r="ED114" s="22"/>
      <c r="EE114" s="22"/>
      <c r="EF114" s="22"/>
      <c r="EG114" s="22"/>
      <c r="EH114" s="22"/>
      <c r="EI114" s="22"/>
      <c r="EJ114" s="22"/>
      <c r="EK114" s="22"/>
      <c r="EL114" s="22"/>
      <c r="EM114" s="22"/>
      <c r="EN114" s="22"/>
      <c r="EO114" s="22"/>
      <c r="EP114" s="22"/>
      <c r="EQ114" s="22"/>
      <c r="ER114" s="22"/>
      <c r="ES114" s="22"/>
      <c r="ET114" s="22"/>
      <c r="EU114" s="22"/>
      <c r="EV114" s="22"/>
      <c r="EW114" s="22"/>
      <c r="EX114" s="22"/>
      <c r="EY114" s="22"/>
      <c r="EZ114" s="22"/>
      <c r="FA114" s="22"/>
      <c r="FB114" s="22"/>
      <c r="FC114" s="22"/>
      <c r="FD114" s="22"/>
      <c r="FE114" s="22"/>
      <c r="FF114" s="22"/>
      <c r="FG114" s="22"/>
      <c r="FH114" s="22"/>
      <c r="FI114" s="22"/>
      <c r="FJ114" s="22"/>
      <c r="FK114" s="22"/>
      <c r="FL114" s="22"/>
      <c r="FM114" s="22"/>
      <c r="FN114" s="22"/>
      <c r="FO114" s="22"/>
      <c r="FP114" s="22"/>
      <c r="FQ114" s="22"/>
      <c r="FR114" s="22"/>
      <c r="FS114" s="22"/>
      <c r="FT114" s="22"/>
      <c r="FU114" s="22"/>
      <c r="FV114" s="22"/>
      <c r="FW114" s="22"/>
      <c r="FX114" s="22"/>
      <c r="FY114" s="22"/>
      <c r="FZ114" s="22"/>
      <c r="GA114" s="22"/>
      <c r="GB114" s="22"/>
      <c r="GC114" s="22"/>
      <c r="GD114" s="22"/>
      <c r="GE114" s="22"/>
      <c r="GF114" s="22"/>
      <c r="GG114" s="22"/>
      <c r="GH114" s="22"/>
      <c r="GI114" s="22"/>
      <c r="GJ114" s="22"/>
      <c r="GK114" s="22"/>
      <c r="GL114" s="22"/>
      <c r="GM114" s="22"/>
      <c r="GN114" s="22"/>
      <c r="GO114" s="22"/>
      <c r="GP114" s="22"/>
      <c r="GQ114" s="22"/>
      <c r="GR114" s="22"/>
      <c r="GS114" s="22"/>
      <c r="GT114" s="22"/>
      <c r="GU114" s="22"/>
      <c r="GV114" s="22"/>
      <c r="GW114" s="22"/>
      <c r="GX114" s="22"/>
      <c r="GY114" s="22"/>
      <c r="GZ114" s="22"/>
      <c r="HA114" s="22"/>
      <c r="HB114" s="22"/>
      <c r="HC114" s="22"/>
      <c r="HD114" s="22"/>
      <c r="HE114" s="22"/>
      <c r="HF114" s="22"/>
      <c r="HG114" s="22"/>
      <c r="HH114" s="22"/>
      <c r="HI114" s="22"/>
      <c r="HJ114" s="22"/>
      <c r="HK114" s="22"/>
      <c r="HL114" s="22"/>
      <c r="HM114" s="22"/>
      <c r="HN114" s="22"/>
      <c r="HO114" s="22"/>
      <c r="HP114" s="22"/>
      <c r="HQ114" s="22"/>
      <c r="HR114" s="22"/>
      <c r="HS114" s="22"/>
    </row>
    <row r="115" spans="1:227" s="24" customFormat="1" ht="15" customHeight="1">
      <c r="A115" s="371"/>
      <c r="B115" s="371"/>
      <c r="C115" s="433"/>
      <c r="D115" s="324"/>
      <c r="E115" s="143"/>
      <c r="F115" s="307"/>
      <c r="G115" s="428"/>
      <c r="H115" s="428"/>
      <c r="I115" s="412"/>
      <c r="J115" s="147"/>
      <c r="K115" s="415"/>
      <c r="L115" s="28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  <c r="AA115" s="34"/>
      <c r="AB115" s="34"/>
      <c r="AC115" s="34"/>
      <c r="AD115" s="34"/>
      <c r="AE115" s="34"/>
      <c r="AF115" s="32"/>
      <c r="AG115" s="28"/>
      <c r="AH115" s="32"/>
      <c r="AI115" s="28"/>
      <c r="AJ115" s="28"/>
      <c r="AK115" s="409"/>
      <c r="AL115" s="28"/>
      <c r="AM115" s="28"/>
      <c r="AN115" s="116"/>
      <c r="AO115" s="116"/>
      <c r="AP115" s="116"/>
      <c r="AQ115" s="116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428"/>
      <c r="BC115" s="349"/>
      <c r="BD115" s="346"/>
      <c r="BE115" s="354"/>
      <c r="BF115" s="363"/>
      <c r="BG115" s="363"/>
      <c r="BH115" s="357"/>
      <c r="BI115" s="112"/>
      <c r="BJ115" s="360"/>
      <c r="BK115" s="22"/>
      <c r="BL115" s="22"/>
      <c r="BM115" s="22"/>
      <c r="BN115" s="22"/>
      <c r="BO115" s="23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22"/>
      <c r="CU115" s="22"/>
      <c r="CV115" s="22"/>
      <c r="CW115" s="22"/>
      <c r="CX115" s="22"/>
      <c r="CY115" s="22"/>
      <c r="CZ115" s="22"/>
      <c r="DA115" s="22"/>
      <c r="DB115" s="22"/>
      <c r="DC115" s="22"/>
      <c r="DD115" s="22"/>
      <c r="DE115" s="22"/>
      <c r="DF115" s="22"/>
      <c r="DG115" s="22"/>
      <c r="DH115" s="22"/>
      <c r="DI115" s="22"/>
      <c r="DJ115" s="22"/>
      <c r="DK115" s="22"/>
      <c r="DL115" s="22"/>
      <c r="DM115" s="22"/>
      <c r="DN115" s="22"/>
      <c r="DO115" s="22"/>
      <c r="DP115" s="22"/>
      <c r="DQ115" s="22"/>
      <c r="DR115" s="22"/>
      <c r="DS115" s="22"/>
      <c r="DT115" s="22"/>
      <c r="DU115" s="22"/>
      <c r="DV115" s="22"/>
      <c r="DW115" s="22"/>
      <c r="DX115" s="22"/>
      <c r="DY115" s="22"/>
      <c r="DZ115" s="22"/>
      <c r="EA115" s="22"/>
      <c r="EB115" s="22"/>
      <c r="EC115" s="22"/>
      <c r="ED115" s="22"/>
      <c r="EE115" s="22"/>
      <c r="EF115" s="22"/>
      <c r="EG115" s="22"/>
      <c r="EH115" s="22"/>
      <c r="EI115" s="22"/>
      <c r="EJ115" s="22"/>
      <c r="EK115" s="22"/>
      <c r="EL115" s="22"/>
      <c r="EM115" s="22"/>
      <c r="EN115" s="22"/>
      <c r="EO115" s="22"/>
      <c r="EP115" s="22"/>
      <c r="EQ115" s="22"/>
      <c r="ER115" s="22"/>
      <c r="ES115" s="22"/>
      <c r="ET115" s="22"/>
      <c r="EU115" s="22"/>
      <c r="EV115" s="22"/>
      <c r="EW115" s="22"/>
      <c r="EX115" s="22"/>
      <c r="EY115" s="22"/>
      <c r="EZ115" s="22"/>
      <c r="FA115" s="22"/>
      <c r="FB115" s="22"/>
      <c r="FC115" s="22"/>
      <c r="FD115" s="22"/>
      <c r="FE115" s="22"/>
      <c r="FF115" s="22"/>
      <c r="FG115" s="22"/>
      <c r="FH115" s="22"/>
      <c r="FI115" s="22"/>
      <c r="FJ115" s="22"/>
      <c r="FK115" s="22"/>
      <c r="FL115" s="22"/>
      <c r="FM115" s="22"/>
      <c r="FN115" s="22"/>
      <c r="FO115" s="22"/>
      <c r="FP115" s="22"/>
      <c r="FQ115" s="22"/>
      <c r="FR115" s="22"/>
      <c r="FS115" s="22"/>
      <c r="FT115" s="22"/>
      <c r="FU115" s="22"/>
      <c r="FV115" s="22"/>
      <c r="FW115" s="22"/>
      <c r="FX115" s="22"/>
      <c r="FY115" s="22"/>
      <c r="FZ115" s="22"/>
      <c r="GA115" s="22"/>
      <c r="GB115" s="22"/>
      <c r="GC115" s="22"/>
      <c r="GD115" s="22"/>
      <c r="GE115" s="22"/>
      <c r="GF115" s="22"/>
      <c r="GG115" s="22"/>
      <c r="GH115" s="22"/>
      <c r="GI115" s="22"/>
      <c r="GJ115" s="22"/>
      <c r="GK115" s="22"/>
      <c r="GL115" s="22"/>
      <c r="GM115" s="22"/>
      <c r="GN115" s="22"/>
      <c r="GO115" s="22"/>
      <c r="GP115" s="22"/>
      <c r="GQ115" s="22"/>
      <c r="GR115" s="22"/>
      <c r="GS115" s="22"/>
      <c r="GT115" s="22"/>
      <c r="GU115" s="22"/>
      <c r="GV115" s="22"/>
      <c r="GW115" s="22"/>
      <c r="GX115" s="22"/>
      <c r="GY115" s="22"/>
      <c r="GZ115" s="22"/>
      <c r="HA115" s="22"/>
      <c r="HB115" s="22"/>
      <c r="HC115" s="22"/>
      <c r="HD115" s="22"/>
      <c r="HE115" s="22"/>
      <c r="HF115" s="22"/>
      <c r="HG115" s="22"/>
      <c r="HH115" s="22"/>
      <c r="HI115" s="22"/>
      <c r="HJ115" s="22"/>
      <c r="HK115" s="22"/>
      <c r="HL115" s="22"/>
      <c r="HM115" s="22"/>
      <c r="HN115" s="22"/>
      <c r="HO115" s="22"/>
      <c r="HP115" s="22"/>
      <c r="HQ115" s="22"/>
      <c r="HR115" s="22"/>
      <c r="HS115" s="22"/>
    </row>
    <row r="116" spans="1:227" s="24" customFormat="1" ht="15" customHeight="1">
      <c r="A116" s="371"/>
      <c r="B116" s="371"/>
      <c r="C116" s="433"/>
      <c r="D116" s="324"/>
      <c r="E116" s="143"/>
      <c r="F116" s="307"/>
      <c r="G116" s="428"/>
      <c r="H116" s="428"/>
      <c r="I116" s="412"/>
      <c r="J116" s="147"/>
      <c r="K116" s="415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32"/>
      <c r="AG116" s="28"/>
      <c r="AH116" s="32"/>
      <c r="AI116" s="28"/>
      <c r="AJ116" s="28"/>
      <c r="AK116" s="409"/>
      <c r="AL116" s="28"/>
      <c r="AM116" s="28"/>
      <c r="AN116" s="116"/>
      <c r="AO116" s="116"/>
      <c r="AP116" s="116"/>
      <c r="AQ116" s="116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428"/>
      <c r="BC116" s="349"/>
      <c r="BD116" s="346"/>
      <c r="BE116" s="354"/>
      <c r="BF116" s="363"/>
      <c r="BG116" s="363"/>
      <c r="BH116" s="357"/>
      <c r="BI116" s="112"/>
      <c r="BJ116" s="360"/>
      <c r="BK116" s="22"/>
      <c r="BL116" s="22"/>
      <c r="BM116" s="22"/>
      <c r="BN116" s="22"/>
      <c r="BO116" s="23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22"/>
      <c r="CU116" s="22"/>
      <c r="CV116" s="22"/>
      <c r="CW116" s="22"/>
      <c r="CX116" s="22"/>
      <c r="CY116" s="22"/>
      <c r="CZ116" s="22"/>
      <c r="DA116" s="22"/>
      <c r="DB116" s="22"/>
      <c r="DC116" s="22"/>
      <c r="DD116" s="22"/>
      <c r="DE116" s="22"/>
      <c r="DF116" s="22"/>
      <c r="DG116" s="22"/>
      <c r="DH116" s="22"/>
      <c r="DI116" s="22"/>
      <c r="DJ116" s="22"/>
      <c r="DK116" s="22"/>
      <c r="DL116" s="22"/>
      <c r="DM116" s="22"/>
      <c r="DN116" s="22"/>
      <c r="DO116" s="22"/>
      <c r="DP116" s="22"/>
      <c r="DQ116" s="22"/>
      <c r="DR116" s="22"/>
      <c r="DS116" s="22"/>
      <c r="DT116" s="22"/>
      <c r="DU116" s="22"/>
      <c r="DV116" s="22"/>
      <c r="DW116" s="22"/>
      <c r="DX116" s="22"/>
      <c r="DY116" s="22"/>
      <c r="DZ116" s="22"/>
      <c r="EA116" s="22"/>
      <c r="EB116" s="22"/>
      <c r="EC116" s="22"/>
      <c r="ED116" s="22"/>
      <c r="EE116" s="22"/>
      <c r="EF116" s="22"/>
      <c r="EG116" s="22"/>
      <c r="EH116" s="22"/>
      <c r="EI116" s="22"/>
      <c r="EJ116" s="22"/>
      <c r="EK116" s="22"/>
      <c r="EL116" s="22"/>
      <c r="EM116" s="22"/>
      <c r="EN116" s="22"/>
      <c r="EO116" s="22"/>
      <c r="EP116" s="22"/>
      <c r="EQ116" s="22"/>
      <c r="ER116" s="22"/>
      <c r="ES116" s="22"/>
      <c r="ET116" s="22"/>
      <c r="EU116" s="22"/>
      <c r="EV116" s="22"/>
      <c r="EW116" s="22"/>
      <c r="EX116" s="22"/>
      <c r="EY116" s="22"/>
      <c r="EZ116" s="22"/>
      <c r="FA116" s="22"/>
      <c r="FB116" s="22"/>
      <c r="FC116" s="22"/>
      <c r="FD116" s="22"/>
      <c r="FE116" s="22"/>
      <c r="FF116" s="22"/>
      <c r="FG116" s="22"/>
      <c r="FH116" s="22"/>
      <c r="FI116" s="22"/>
      <c r="FJ116" s="22"/>
      <c r="FK116" s="22"/>
      <c r="FL116" s="22"/>
      <c r="FM116" s="22"/>
      <c r="FN116" s="22"/>
      <c r="FO116" s="22"/>
      <c r="FP116" s="22"/>
      <c r="FQ116" s="22"/>
      <c r="FR116" s="22"/>
      <c r="FS116" s="22"/>
      <c r="FT116" s="22"/>
      <c r="FU116" s="22"/>
      <c r="FV116" s="22"/>
      <c r="FW116" s="22"/>
      <c r="FX116" s="22"/>
      <c r="FY116" s="22"/>
      <c r="FZ116" s="22"/>
      <c r="GA116" s="22"/>
      <c r="GB116" s="22"/>
      <c r="GC116" s="22"/>
      <c r="GD116" s="22"/>
      <c r="GE116" s="22"/>
      <c r="GF116" s="22"/>
      <c r="GG116" s="22"/>
      <c r="GH116" s="22"/>
      <c r="GI116" s="22"/>
      <c r="GJ116" s="22"/>
      <c r="GK116" s="22"/>
      <c r="GL116" s="22"/>
      <c r="GM116" s="22"/>
      <c r="GN116" s="22"/>
      <c r="GO116" s="22"/>
      <c r="GP116" s="22"/>
      <c r="GQ116" s="22"/>
      <c r="GR116" s="22"/>
      <c r="GS116" s="22"/>
      <c r="GT116" s="22"/>
      <c r="GU116" s="22"/>
      <c r="GV116" s="22"/>
      <c r="GW116" s="22"/>
      <c r="GX116" s="22"/>
      <c r="GY116" s="22"/>
      <c r="GZ116" s="22"/>
      <c r="HA116" s="22"/>
      <c r="HB116" s="22"/>
      <c r="HC116" s="22"/>
      <c r="HD116" s="22"/>
      <c r="HE116" s="22"/>
      <c r="HF116" s="22"/>
      <c r="HG116" s="22"/>
      <c r="HH116" s="22"/>
      <c r="HI116" s="22"/>
      <c r="HJ116" s="22"/>
      <c r="HK116" s="22"/>
      <c r="HL116" s="22"/>
      <c r="HM116" s="22"/>
      <c r="HN116" s="22"/>
      <c r="HO116" s="22"/>
      <c r="HP116" s="22"/>
      <c r="HQ116" s="22"/>
      <c r="HR116" s="22"/>
      <c r="HS116" s="22"/>
    </row>
    <row r="117" spans="1:227" s="24" customFormat="1" ht="15.75" customHeight="1" thickBot="1">
      <c r="A117" s="372"/>
      <c r="B117" s="372"/>
      <c r="C117" s="434"/>
      <c r="D117" s="325"/>
      <c r="E117" s="144"/>
      <c r="F117" s="308"/>
      <c r="G117" s="429"/>
      <c r="H117" s="429"/>
      <c r="I117" s="413"/>
      <c r="J117" s="149"/>
      <c r="K117" s="416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40"/>
      <c r="AF117" s="38"/>
      <c r="AG117" s="39"/>
      <c r="AH117" s="38"/>
      <c r="AI117" s="39"/>
      <c r="AJ117" s="39"/>
      <c r="AK117" s="410"/>
      <c r="AL117" s="40"/>
      <c r="AM117" s="40"/>
      <c r="AN117" s="117"/>
      <c r="AO117" s="117"/>
      <c r="AP117" s="117"/>
      <c r="AQ117" s="117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29"/>
      <c r="BC117" s="350"/>
      <c r="BD117" s="347"/>
      <c r="BE117" s="355"/>
      <c r="BF117" s="364"/>
      <c r="BG117" s="364"/>
      <c r="BH117" s="358"/>
      <c r="BI117" s="113"/>
      <c r="BJ117" s="361"/>
      <c r="BK117" s="22"/>
      <c r="BL117" s="22"/>
      <c r="BM117" s="22"/>
      <c r="BN117" s="22"/>
      <c r="BO117" s="23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22"/>
      <c r="CU117" s="22"/>
      <c r="CV117" s="22"/>
      <c r="CW117" s="22"/>
      <c r="CX117" s="22"/>
      <c r="CY117" s="22"/>
      <c r="CZ117" s="22"/>
      <c r="DA117" s="22"/>
      <c r="DB117" s="22"/>
      <c r="DC117" s="22"/>
      <c r="DD117" s="22"/>
      <c r="DE117" s="22"/>
      <c r="DF117" s="22"/>
      <c r="DG117" s="22"/>
      <c r="DH117" s="22"/>
      <c r="DI117" s="22"/>
      <c r="DJ117" s="22"/>
      <c r="DK117" s="22"/>
      <c r="DL117" s="22"/>
      <c r="DM117" s="22"/>
      <c r="DN117" s="22"/>
      <c r="DO117" s="22"/>
      <c r="DP117" s="22"/>
      <c r="DQ117" s="22"/>
      <c r="DR117" s="22"/>
      <c r="DS117" s="22"/>
      <c r="DT117" s="22"/>
      <c r="DU117" s="22"/>
      <c r="DV117" s="22"/>
      <c r="DW117" s="22"/>
      <c r="DX117" s="22"/>
      <c r="DY117" s="22"/>
      <c r="DZ117" s="22"/>
      <c r="EA117" s="22"/>
      <c r="EB117" s="22"/>
      <c r="EC117" s="22"/>
      <c r="ED117" s="22"/>
      <c r="EE117" s="22"/>
      <c r="EF117" s="22"/>
      <c r="EG117" s="22"/>
      <c r="EH117" s="22"/>
      <c r="EI117" s="22"/>
      <c r="EJ117" s="22"/>
      <c r="EK117" s="22"/>
      <c r="EL117" s="22"/>
      <c r="EM117" s="22"/>
      <c r="EN117" s="22"/>
      <c r="EO117" s="22"/>
      <c r="EP117" s="22"/>
      <c r="EQ117" s="22"/>
      <c r="ER117" s="22"/>
      <c r="ES117" s="22"/>
      <c r="ET117" s="22"/>
      <c r="EU117" s="22"/>
      <c r="EV117" s="22"/>
      <c r="EW117" s="22"/>
      <c r="EX117" s="22"/>
      <c r="EY117" s="22"/>
      <c r="EZ117" s="22"/>
      <c r="FA117" s="22"/>
      <c r="FB117" s="22"/>
      <c r="FC117" s="22"/>
      <c r="FD117" s="22"/>
      <c r="FE117" s="22"/>
      <c r="FF117" s="22"/>
      <c r="FG117" s="22"/>
      <c r="FH117" s="22"/>
      <c r="FI117" s="22"/>
      <c r="FJ117" s="22"/>
      <c r="FK117" s="22"/>
      <c r="FL117" s="22"/>
      <c r="FM117" s="22"/>
      <c r="FN117" s="22"/>
      <c r="FO117" s="22"/>
      <c r="FP117" s="22"/>
      <c r="FQ117" s="22"/>
      <c r="FR117" s="22"/>
      <c r="FS117" s="22"/>
      <c r="FT117" s="22"/>
      <c r="FU117" s="22"/>
      <c r="FV117" s="22"/>
      <c r="FW117" s="22"/>
      <c r="FX117" s="22"/>
      <c r="FY117" s="22"/>
      <c r="FZ117" s="22"/>
      <c r="GA117" s="22"/>
      <c r="GB117" s="22"/>
      <c r="GC117" s="22"/>
      <c r="GD117" s="22"/>
      <c r="GE117" s="22"/>
      <c r="GF117" s="22"/>
      <c r="GG117" s="22"/>
      <c r="GH117" s="22"/>
      <c r="GI117" s="22"/>
      <c r="GJ117" s="22"/>
      <c r="GK117" s="22"/>
      <c r="GL117" s="22"/>
      <c r="GM117" s="22"/>
      <c r="GN117" s="22"/>
      <c r="GO117" s="22"/>
      <c r="GP117" s="22"/>
      <c r="GQ117" s="22"/>
      <c r="GR117" s="22"/>
      <c r="GS117" s="22"/>
      <c r="GT117" s="22"/>
      <c r="GU117" s="22"/>
      <c r="GV117" s="22"/>
      <c r="GW117" s="22"/>
      <c r="GX117" s="22"/>
      <c r="GY117" s="22"/>
      <c r="GZ117" s="22"/>
      <c r="HA117" s="22"/>
      <c r="HB117" s="22"/>
      <c r="HC117" s="22"/>
      <c r="HD117" s="22"/>
      <c r="HE117" s="22"/>
      <c r="HF117" s="22"/>
      <c r="HG117" s="22"/>
      <c r="HH117" s="22"/>
      <c r="HI117" s="22"/>
      <c r="HJ117" s="22"/>
      <c r="HK117" s="22"/>
      <c r="HL117" s="22"/>
      <c r="HM117" s="22"/>
      <c r="HN117" s="22"/>
      <c r="HO117" s="22"/>
      <c r="HP117" s="22"/>
      <c r="HQ117" s="22"/>
      <c r="HR117" s="22"/>
      <c r="HS117" s="22"/>
    </row>
    <row r="118" spans="1:227" s="24" customFormat="1" ht="15" customHeight="1">
      <c r="A118" s="370" t="s">
        <v>98</v>
      </c>
      <c r="B118" s="431" t="s">
        <v>1047</v>
      </c>
      <c r="C118" s="432" t="s">
        <v>721</v>
      </c>
      <c r="D118" s="323">
        <v>1</v>
      </c>
      <c r="E118" s="142" t="s">
        <v>874</v>
      </c>
      <c r="F118" s="145" t="s">
        <v>1048</v>
      </c>
      <c r="G118" s="427" t="s">
        <v>565</v>
      </c>
      <c r="H118" s="427"/>
      <c r="I118" s="411" t="s">
        <v>17</v>
      </c>
      <c r="J118" s="146" t="s">
        <v>1049</v>
      </c>
      <c r="K118" s="414">
        <f t="shared" ref="K118" si="50">IF(SUM(AI118:AI127)&gt;0,(BD118-SUM(AI118:AI127))/22,IFERROR(IF(AND(BD118&gt;=22*D118,BD118&lt;=26*D118),1*D118,IF(BD118/BE118&gt;1,1*D118+(BF118/22))+IF(BD118/BE118=1,1*D118)+IF(BD118/BE118&lt;1,IF(AND(BE118&gt;=22*D118,BE118&lt;=26*D118),BD118/22,BD118/BE118))),0))-(SUM(AG118:AG127)/22)</f>
        <v>1</v>
      </c>
      <c r="L118" s="34"/>
      <c r="M118" s="34"/>
      <c r="N118" s="305">
        <v>1</v>
      </c>
      <c r="O118" s="34">
        <v>3</v>
      </c>
      <c r="P118" s="34">
        <v>3</v>
      </c>
      <c r="Q118" s="305">
        <v>3</v>
      </c>
      <c r="R118" s="305">
        <v>4</v>
      </c>
      <c r="S118" s="305">
        <v>4</v>
      </c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25"/>
      <c r="AG118" s="26"/>
      <c r="AH118" s="25"/>
      <c r="AI118" s="26"/>
      <c r="AJ118" s="26"/>
      <c r="AK118" s="408">
        <f t="shared" ref="AK118" si="51">SUM(L118:AE127,AG118:AG127,AI118:AI127,AJ118:AJ127)</f>
        <v>19</v>
      </c>
      <c r="AL118" s="26"/>
      <c r="AM118" s="26"/>
      <c r="AN118" s="115"/>
      <c r="AO118" s="115"/>
      <c r="AP118" s="115"/>
      <c r="AQ118" s="115"/>
      <c r="AR118" s="26"/>
      <c r="AS118" s="27"/>
      <c r="AT118" s="28"/>
      <c r="AU118" s="28"/>
      <c r="AV118" s="27"/>
      <c r="AW118" s="28"/>
      <c r="AX118" s="28"/>
      <c r="AY118" s="28"/>
      <c r="AZ118" s="28"/>
      <c r="BA118" s="28"/>
      <c r="BB118" s="427" t="s">
        <v>570</v>
      </c>
      <c r="BC118" s="348">
        <f>IFERROR(VLOOKUP(BB118,Segéd2!$L$2:$M$7,2,FALSE),0)</f>
        <v>2</v>
      </c>
      <c r="BD118" s="345">
        <f t="shared" ref="BD118" si="52">SUM(AK118,AL118:BA127,BC118)</f>
        <v>26</v>
      </c>
      <c r="BE118" s="351">
        <v>26</v>
      </c>
      <c r="BF118" s="362">
        <f t="shared" ref="BF118" si="53">IF(AND(BD118&gt;26,BE118&gt;=22),(BD118-26)-IF(((AK118+SUM(AS118:BA127)+BC118)-26)&gt;0,(AK118+SUM(AS118:BA127)+BC118)-26,0)+IF(AK118+BC118-26&gt;0,AK118+BC118-26,0),IF(BD118&gt;BE118,(BD118-BE118)-IF(((AK118+SUM(AS118:BA127)+BC118)-BE118)&gt;0,(AK118+SUM(AS118:BA127)+BC118)-BE118,0)+IF(AK118+BC118-BE118&gt;0,AK118+BC118-BE118,0),0))</f>
        <v>0</v>
      </c>
      <c r="BG118" s="362">
        <f t="shared" ref="BG118" si="54">SUM(AG118:AG127)</f>
        <v>0</v>
      </c>
      <c r="BH118" s="356"/>
      <c r="BI118" s="111"/>
      <c r="BJ118" s="359"/>
      <c r="BK118" s="22"/>
      <c r="BL118" s="22"/>
      <c r="BM118" s="22"/>
      <c r="BN118" s="22"/>
      <c r="BO118" s="23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22"/>
      <c r="CU118" s="22"/>
      <c r="CV118" s="22"/>
      <c r="CW118" s="22"/>
      <c r="CX118" s="22"/>
      <c r="CY118" s="22"/>
      <c r="CZ118" s="22"/>
      <c r="DA118" s="22"/>
      <c r="DB118" s="22"/>
      <c r="DC118" s="22"/>
      <c r="DD118" s="22"/>
      <c r="DE118" s="22"/>
      <c r="DF118" s="22"/>
      <c r="DG118" s="22"/>
      <c r="DH118" s="22"/>
      <c r="DI118" s="22"/>
      <c r="DJ118" s="22"/>
      <c r="DK118" s="22"/>
      <c r="DL118" s="22"/>
      <c r="DM118" s="22"/>
      <c r="DN118" s="22"/>
      <c r="DO118" s="22"/>
      <c r="DP118" s="22"/>
      <c r="DQ118" s="22"/>
      <c r="DR118" s="22"/>
      <c r="DS118" s="22"/>
      <c r="DT118" s="22"/>
      <c r="DU118" s="22"/>
      <c r="DV118" s="22"/>
      <c r="DW118" s="22"/>
      <c r="DX118" s="22"/>
      <c r="DY118" s="22"/>
      <c r="DZ118" s="22"/>
      <c r="EA118" s="22"/>
      <c r="EB118" s="22"/>
      <c r="EC118" s="22"/>
      <c r="ED118" s="22"/>
      <c r="EE118" s="22"/>
      <c r="EF118" s="22"/>
      <c r="EG118" s="22"/>
      <c r="EH118" s="22"/>
      <c r="EI118" s="22"/>
      <c r="EJ118" s="22"/>
      <c r="EK118" s="22"/>
      <c r="EL118" s="22"/>
      <c r="EM118" s="22"/>
      <c r="EN118" s="22"/>
      <c r="EO118" s="22"/>
      <c r="EP118" s="22"/>
      <c r="EQ118" s="22"/>
      <c r="ER118" s="22"/>
      <c r="ES118" s="22"/>
      <c r="ET118" s="22"/>
      <c r="EU118" s="22"/>
      <c r="EV118" s="22"/>
      <c r="EW118" s="22"/>
      <c r="EX118" s="22"/>
      <c r="EY118" s="22"/>
      <c r="EZ118" s="22"/>
      <c r="FA118" s="22"/>
      <c r="FB118" s="22"/>
      <c r="FC118" s="22"/>
      <c r="FD118" s="22"/>
      <c r="FE118" s="22"/>
      <c r="FF118" s="22"/>
      <c r="FG118" s="22"/>
      <c r="FH118" s="22"/>
      <c r="FI118" s="22"/>
      <c r="FJ118" s="22"/>
      <c r="FK118" s="22"/>
      <c r="FL118" s="22"/>
      <c r="FM118" s="22"/>
      <c r="FN118" s="22"/>
      <c r="FO118" s="22"/>
      <c r="FP118" s="22"/>
      <c r="FQ118" s="22"/>
      <c r="FR118" s="22"/>
      <c r="FS118" s="22"/>
      <c r="FT118" s="22"/>
      <c r="FU118" s="22"/>
      <c r="FV118" s="22"/>
      <c r="FW118" s="22"/>
      <c r="FX118" s="22"/>
      <c r="FY118" s="22"/>
      <c r="FZ118" s="22"/>
      <c r="GA118" s="22"/>
      <c r="GB118" s="22"/>
      <c r="GC118" s="22"/>
      <c r="GD118" s="22"/>
      <c r="GE118" s="22"/>
      <c r="GF118" s="22"/>
      <c r="GG118" s="22"/>
      <c r="GH118" s="22"/>
      <c r="GI118" s="22"/>
      <c r="GJ118" s="22"/>
      <c r="GK118" s="22"/>
      <c r="GL118" s="22"/>
      <c r="GM118" s="22"/>
      <c r="GN118" s="22"/>
      <c r="GO118" s="22"/>
      <c r="GP118" s="22"/>
      <c r="GQ118" s="22"/>
      <c r="GR118" s="22"/>
      <c r="GS118" s="22"/>
      <c r="GT118" s="22"/>
      <c r="GU118" s="22"/>
      <c r="GV118" s="22"/>
      <c r="GW118" s="22"/>
      <c r="GX118" s="22"/>
      <c r="GY118" s="22"/>
      <c r="GZ118" s="22"/>
      <c r="HA118" s="22"/>
      <c r="HB118" s="22"/>
      <c r="HC118" s="22"/>
      <c r="HD118" s="22"/>
      <c r="HE118" s="22"/>
      <c r="HF118" s="22"/>
      <c r="HG118" s="22"/>
      <c r="HH118" s="22"/>
      <c r="HI118" s="22"/>
      <c r="HJ118" s="22"/>
      <c r="HK118" s="22"/>
      <c r="HL118" s="22"/>
      <c r="HM118" s="22"/>
      <c r="HN118" s="22"/>
      <c r="HO118" s="22"/>
      <c r="HP118" s="22"/>
      <c r="HQ118" s="22"/>
      <c r="HR118" s="22"/>
      <c r="HS118" s="22"/>
    </row>
    <row r="119" spans="1:227" s="24" customFormat="1" ht="15" customHeight="1">
      <c r="A119" s="371"/>
      <c r="B119" s="371"/>
      <c r="C119" s="433"/>
      <c r="D119" s="324"/>
      <c r="E119" s="143"/>
      <c r="F119" s="307"/>
      <c r="G119" s="428"/>
      <c r="H119" s="428"/>
      <c r="I119" s="412"/>
      <c r="J119" s="147" t="s">
        <v>1019</v>
      </c>
      <c r="K119" s="415"/>
      <c r="L119" s="28"/>
      <c r="M119" s="34"/>
      <c r="N119" s="34"/>
      <c r="O119" s="34"/>
      <c r="P119" s="34"/>
      <c r="Q119" s="34"/>
      <c r="R119" s="34">
        <v>1</v>
      </c>
      <c r="S119" s="34"/>
      <c r="T119" s="34"/>
      <c r="U119" s="34"/>
      <c r="V119" s="34"/>
      <c r="W119" s="34"/>
      <c r="X119" s="34"/>
      <c r="Y119" s="34"/>
      <c r="Z119" s="34"/>
      <c r="AA119" s="34"/>
      <c r="AB119" s="34"/>
      <c r="AC119" s="34"/>
      <c r="AD119" s="34"/>
      <c r="AE119" s="34"/>
      <c r="AF119" s="32"/>
      <c r="AG119" s="28"/>
      <c r="AH119" s="32"/>
      <c r="AI119" s="28"/>
      <c r="AJ119" s="28"/>
      <c r="AK119" s="409"/>
      <c r="AL119" s="28"/>
      <c r="AM119" s="28"/>
      <c r="AN119" s="116"/>
      <c r="AO119" s="116"/>
      <c r="AP119" s="116"/>
      <c r="AQ119" s="116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428"/>
      <c r="BC119" s="349"/>
      <c r="BD119" s="346"/>
      <c r="BE119" s="354"/>
      <c r="BF119" s="363"/>
      <c r="BG119" s="363"/>
      <c r="BH119" s="357"/>
      <c r="BI119" s="112"/>
      <c r="BJ119" s="360"/>
      <c r="BK119" s="22"/>
      <c r="BL119" s="22"/>
      <c r="BM119" s="22"/>
      <c r="BN119" s="22"/>
      <c r="BO119" s="23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22"/>
      <c r="CU119" s="22"/>
      <c r="CV119" s="22"/>
      <c r="CW119" s="22"/>
      <c r="CX119" s="22"/>
      <c r="CY119" s="22"/>
      <c r="CZ119" s="22"/>
      <c r="DA119" s="22"/>
      <c r="DB119" s="22"/>
      <c r="DC119" s="22"/>
      <c r="DD119" s="22"/>
      <c r="DE119" s="22"/>
      <c r="DF119" s="22"/>
      <c r="DG119" s="22"/>
      <c r="DH119" s="22"/>
      <c r="DI119" s="22"/>
      <c r="DJ119" s="22"/>
      <c r="DK119" s="22"/>
      <c r="DL119" s="22"/>
      <c r="DM119" s="22"/>
      <c r="DN119" s="22"/>
      <c r="DO119" s="22"/>
      <c r="DP119" s="22"/>
      <c r="DQ119" s="22"/>
      <c r="DR119" s="22"/>
      <c r="DS119" s="22"/>
      <c r="DT119" s="22"/>
      <c r="DU119" s="22"/>
      <c r="DV119" s="22"/>
      <c r="DW119" s="22"/>
      <c r="DX119" s="22"/>
      <c r="DY119" s="22"/>
      <c r="DZ119" s="22"/>
      <c r="EA119" s="22"/>
      <c r="EB119" s="22"/>
      <c r="EC119" s="22"/>
      <c r="ED119" s="22"/>
      <c r="EE119" s="22"/>
      <c r="EF119" s="22"/>
      <c r="EG119" s="22"/>
      <c r="EH119" s="22"/>
      <c r="EI119" s="22"/>
      <c r="EJ119" s="22"/>
      <c r="EK119" s="22"/>
      <c r="EL119" s="22"/>
      <c r="EM119" s="22"/>
      <c r="EN119" s="22"/>
      <c r="EO119" s="22"/>
      <c r="EP119" s="22"/>
      <c r="EQ119" s="22"/>
      <c r="ER119" s="22"/>
      <c r="ES119" s="22"/>
      <c r="ET119" s="22"/>
      <c r="EU119" s="22"/>
      <c r="EV119" s="22"/>
      <c r="EW119" s="22"/>
      <c r="EX119" s="22"/>
      <c r="EY119" s="22"/>
      <c r="EZ119" s="22"/>
      <c r="FA119" s="22"/>
      <c r="FB119" s="22"/>
      <c r="FC119" s="22"/>
      <c r="FD119" s="22"/>
      <c r="FE119" s="22"/>
      <c r="FF119" s="22"/>
      <c r="FG119" s="22"/>
      <c r="FH119" s="22"/>
      <c r="FI119" s="22"/>
      <c r="FJ119" s="22"/>
      <c r="FK119" s="22"/>
      <c r="FL119" s="22"/>
      <c r="FM119" s="22"/>
      <c r="FN119" s="22"/>
      <c r="FO119" s="22"/>
      <c r="FP119" s="22"/>
      <c r="FQ119" s="22"/>
      <c r="FR119" s="22"/>
      <c r="FS119" s="22"/>
      <c r="FT119" s="22"/>
      <c r="FU119" s="22"/>
      <c r="FV119" s="22"/>
      <c r="FW119" s="22"/>
      <c r="FX119" s="22"/>
      <c r="FY119" s="22"/>
      <c r="FZ119" s="22"/>
      <c r="GA119" s="22"/>
      <c r="GB119" s="22"/>
      <c r="GC119" s="22"/>
      <c r="GD119" s="22"/>
      <c r="GE119" s="22"/>
      <c r="GF119" s="22"/>
      <c r="GG119" s="22"/>
      <c r="GH119" s="22"/>
      <c r="GI119" s="22"/>
      <c r="GJ119" s="22"/>
      <c r="GK119" s="22"/>
      <c r="GL119" s="22"/>
      <c r="GM119" s="22"/>
      <c r="GN119" s="22"/>
      <c r="GO119" s="22"/>
      <c r="GP119" s="22"/>
      <c r="GQ119" s="22"/>
      <c r="GR119" s="22"/>
      <c r="GS119" s="22"/>
      <c r="GT119" s="22"/>
      <c r="GU119" s="22"/>
      <c r="GV119" s="22"/>
      <c r="GW119" s="22"/>
      <c r="GX119" s="22"/>
      <c r="GY119" s="22"/>
      <c r="GZ119" s="22"/>
      <c r="HA119" s="22"/>
      <c r="HB119" s="22"/>
      <c r="HC119" s="22"/>
      <c r="HD119" s="22"/>
      <c r="HE119" s="22"/>
      <c r="HF119" s="22"/>
      <c r="HG119" s="22"/>
      <c r="HH119" s="22"/>
      <c r="HI119" s="22"/>
      <c r="HJ119" s="22"/>
      <c r="HK119" s="22"/>
      <c r="HL119" s="22"/>
      <c r="HM119" s="22"/>
      <c r="HN119" s="22"/>
      <c r="HO119" s="22"/>
      <c r="HP119" s="22"/>
      <c r="HQ119" s="22"/>
      <c r="HR119" s="22"/>
      <c r="HS119" s="22"/>
    </row>
    <row r="120" spans="1:227" s="24" customFormat="1" ht="15" customHeight="1">
      <c r="A120" s="371"/>
      <c r="B120" s="371"/>
      <c r="C120" s="433"/>
      <c r="D120" s="324"/>
      <c r="E120" s="143"/>
      <c r="F120" s="307"/>
      <c r="G120" s="428"/>
      <c r="H120" s="428"/>
      <c r="I120" s="412"/>
      <c r="J120" s="147" t="s">
        <v>1045</v>
      </c>
      <c r="K120" s="415"/>
      <c r="L120" s="28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  <c r="AA120" s="34"/>
      <c r="AB120" s="34"/>
      <c r="AC120" s="34"/>
      <c r="AD120" s="34"/>
      <c r="AE120" s="34"/>
      <c r="AF120" s="32"/>
      <c r="AG120" s="28"/>
      <c r="AH120" s="32"/>
      <c r="AI120" s="28"/>
      <c r="AJ120" s="28"/>
      <c r="AK120" s="409"/>
      <c r="AL120" s="28"/>
      <c r="AM120" s="28">
        <v>5</v>
      </c>
      <c r="AN120" s="116"/>
      <c r="AO120" s="116"/>
      <c r="AP120" s="116"/>
      <c r="AQ120" s="116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428"/>
      <c r="BC120" s="349"/>
      <c r="BD120" s="346"/>
      <c r="BE120" s="354"/>
      <c r="BF120" s="363"/>
      <c r="BG120" s="363"/>
      <c r="BH120" s="357"/>
      <c r="BI120" s="112"/>
      <c r="BJ120" s="360"/>
      <c r="BK120" s="22"/>
      <c r="BL120" s="22"/>
      <c r="BM120" s="22"/>
      <c r="BN120" s="22"/>
      <c r="BO120" s="23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22"/>
      <c r="CU120" s="22"/>
      <c r="CV120" s="22"/>
      <c r="CW120" s="22"/>
      <c r="CX120" s="22"/>
      <c r="CY120" s="22"/>
      <c r="CZ120" s="22"/>
      <c r="DA120" s="22"/>
      <c r="DB120" s="22"/>
      <c r="DC120" s="22"/>
      <c r="DD120" s="22"/>
      <c r="DE120" s="22"/>
      <c r="DF120" s="22"/>
      <c r="DG120" s="22"/>
      <c r="DH120" s="22"/>
      <c r="DI120" s="22"/>
      <c r="DJ120" s="22"/>
      <c r="DK120" s="22"/>
      <c r="DL120" s="22"/>
      <c r="DM120" s="22"/>
      <c r="DN120" s="22"/>
      <c r="DO120" s="22"/>
      <c r="DP120" s="22"/>
      <c r="DQ120" s="22"/>
      <c r="DR120" s="22"/>
      <c r="DS120" s="22"/>
      <c r="DT120" s="22"/>
      <c r="DU120" s="22"/>
      <c r="DV120" s="22"/>
      <c r="DW120" s="22"/>
      <c r="DX120" s="22"/>
      <c r="DY120" s="22"/>
      <c r="DZ120" s="22"/>
      <c r="EA120" s="22"/>
      <c r="EB120" s="22"/>
      <c r="EC120" s="22"/>
      <c r="ED120" s="22"/>
      <c r="EE120" s="22"/>
      <c r="EF120" s="22"/>
      <c r="EG120" s="22"/>
      <c r="EH120" s="22"/>
      <c r="EI120" s="22"/>
      <c r="EJ120" s="22"/>
      <c r="EK120" s="22"/>
      <c r="EL120" s="22"/>
      <c r="EM120" s="22"/>
      <c r="EN120" s="22"/>
      <c r="EO120" s="22"/>
      <c r="EP120" s="22"/>
      <c r="EQ120" s="22"/>
      <c r="ER120" s="22"/>
      <c r="ES120" s="22"/>
      <c r="ET120" s="22"/>
      <c r="EU120" s="22"/>
      <c r="EV120" s="22"/>
      <c r="EW120" s="22"/>
      <c r="EX120" s="22"/>
      <c r="EY120" s="22"/>
      <c r="EZ120" s="22"/>
      <c r="FA120" s="22"/>
      <c r="FB120" s="22"/>
      <c r="FC120" s="22"/>
      <c r="FD120" s="22"/>
      <c r="FE120" s="22"/>
      <c r="FF120" s="22"/>
      <c r="FG120" s="22"/>
      <c r="FH120" s="22"/>
      <c r="FI120" s="22"/>
      <c r="FJ120" s="22"/>
      <c r="FK120" s="22"/>
      <c r="FL120" s="22"/>
      <c r="FM120" s="22"/>
      <c r="FN120" s="22"/>
      <c r="FO120" s="22"/>
      <c r="FP120" s="22"/>
      <c r="FQ120" s="22"/>
      <c r="FR120" s="22"/>
      <c r="FS120" s="22"/>
      <c r="FT120" s="22"/>
      <c r="FU120" s="22"/>
      <c r="FV120" s="22"/>
      <c r="FW120" s="22"/>
      <c r="FX120" s="22"/>
      <c r="FY120" s="22"/>
      <c r="FZ120" s="22"/>
      <c r="GA120" s="22"/>
      <c r="GB120" s="22"/>
      <c r="GC120" s="22"/>
      <c r="GD120" s="22"/>
      <c r="GE120" s="22"/>
      <c r="GF120" s="22"/>
      <c r="GG120" s="22"/>
      <c r="GH120" s="22"/>
      <c r="GI120" s="22"/>
      <c r="GJ120" s="22"/>
      <c r="GK120" s="22"/>
      <c r="GL120" s="22"/>
      <c r="GM120" s="22"/>
      <c r="GN120" s="22"/>
      <c r="GO120" s="22"/>
      <c r="GP120" s="22"/>
      <c r="GQ120" s="22"/>
      <c r="GR120" s="22"/>
      <c r="GS120" s="22"/>
      <c r="GT120" s="22"/>
      <c r="GU120" s="22"/>
      <c r="GV120" s="22"/>
      <c r="GW120" s="22"/>
      <c r="GX120" s="22"/>
      <c r="GY120" s="22"/>
      <c r="GZ120" s="22"/>
      <c r="HA120" s="22"/>
      <c r="HB120" s="22"/>
      <c r="HC120" s="22"/>
      <c r="HD120" s="22"/>
      <c r="HE120" s="22"/>
      <c r="HF120" s="22"/>
      <c r="HG120" s="22"/>
      <c r="HH120" s="22"/>
      <c r="HI120" s="22"/>
      <c r="HJ120" s="22"/>
      <c r="HK120" s="22"/>
      <c r="HL120" s="22"/>
      <c r="HM120" s="22"/>
      <c r="HN120" s="22"/>
      <c r="HO120" s="22"/>
      <c r="HP120" s="22"/>
      <c r="HQ120" s="22"/>
      <c r="HR120" s="22"/>
      <c r="HS120" s="22"/>
    </row>
    <row r="121" spans="1:227" s="24" customFormat="1" ht="15" customHeight="1">
      <c r="A121" s="371"/>
      <c r="B121" s="371"/>
      <c r="C121" s="433"/>
      <c r="D121" s="324"/>
      <c r="E121" s="143"/>
      <c r="F121" s="307"/>
      <c r="G121" s="428"/>
      <c r="H121" s="428"/>
      <c r="I121" s="412"/>
      <c r="J121" s="147"/>
      <c r="K121" s="415"/>
      <c r="L121" s="28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2"/>
      <c r="AG121" s="28"/>
      <c r="AH121" s="32"/>
      <c r="AI121" s="28"/>
      <c r="AJ121" s="28"/>
      <c r="AK121" s="409"/>
      <c r="AL121" s="28"/>
      <c r="AM121" s="28"/>
      <c r="AN121" s="116"/>
      <c r="AO121" s="116"/>
      <c r="AP121" s="116"/>
      <c r="AQ121" s="116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428"/>
      <c r="BC121" s="349"/>
      <c r="BD121" s="346"/>
      <c r="BE121" s="354"/>
      <c r="BF121" s="363"/>
      <c r="BG121" s="363"/>
      <c r="BH121" s="357"/>
      <c r="BI121" s="112"/>
      <c r="BJ121" s="360"/>
      <c r="BK121" s="22"/>
      <c r="BL121" s="22"/>
      <c r="BM121" s="22"/>
      <c r="BN121" s="22"/>
      <c r="BO121" s="23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22"/>
      <c r="CU121" s="22"/>
      <c r="CV121" s="22"/>
      <c r="CW121" s="22"/>
      <c r="CX121" s="22"/>
      <c r="CY121" s="22"/>
      <c r="CZ121" s="22"/>
      <c r="DA121" s="22"/>
      <c r="DB121" s="22"/>
      <c r="DC121" s="22"/>
      <c r="DD121" s="22"/>
      <c r="DE121" s="22"/>
      <c r="DF121" s="22"/>
      <c r="DG121" s="22"/>
      <c r="DH121" s="22"/>
      <c r="DI121" s="22"/>
      <c r="DJ121" s="22"/>
      <c r="DK121" s="22"/>
      <c r="DL121" s="22"/>
      <c r="DM121" s="22"/>
      <c r="DN121" s="22"/>
      <c r="DO121" s="22"/>
      <c r="DP121" s="22"/>
      <c r="DQ121" s="22"/>
      <c r="DR121" s="22"/>
      <c r="DS121" s="22"/>
      <c r="DT121" s="22"/>
      <c r="DU121" s="22"/>
      <c r="DV121" s="22"/>
      <c r="DW121" s="22"/>
      <c r="DX121" s="22"/>
      <c r="DY121" s="22"/>
      <c r="DZ121" s="22"/>
      <c r="EA121" s="22"/>
      <c r="EB121" s="22"/>
      <c r="EC121" s="22"/>
      <c r="ED121" s="22"/>
      <c r="EE121" s="22"/>
      <c r="EF121" s="22"/>
      <c r="EG121" s="22"/>
      <c r="EH121" s="22"/>
      <c r="EI121" s="22"/>
      <c r="EJ121" s="22"/>
      <c r="EK121" s="22"/>
      <c r="EL121" s="22"/>
      <c r="EM121" s="22"/>
      <c r="EN121" s="22"/>
      <c r="EO121" s="22"/>
      <c r="EP121" s="22"/>
      <c r="EQ121" s="22"/>
      <c r="ER121" s="22"/>
      <c r="ES121" s="22"/>
      <c r="ET121" s="22"/>
      <c r="EU121" s="22"/>
      <c r="EV121" s="22"/>
      <c r="EW121" s="22"/>
      <c r="EX121" s="22"/>
      <c r="EY121" s="22"/>
      <c r="EZ121" s="22"/>
      <c r="FA121" s="22"/>
      <c r="FB121" s="22"/>
      <c r="FC121" s="22"/>
      <c r="FD121" s="22"/>
      <c r="FE121" s="22"/>
      <c r="FF121" s="22"/>
      <c r="FG121" s="22"/>
      <c r="FH121" s="22"/>
      <c r="FI121" s="22"/>
      <c r="FJ121" s="22"/>
      <c r="FK121" s="22"/>
      <c r="FL121" s="22"/>
      <c r="FM121" s="22"/>
      <c r="FN121" s="22"/>
      <c r="FO121" s="22"/>
      <c r="FP121" s="22"/>
      <c r="FQ121" s="22"/>
      <c r="FR121" s="22"/>
      <c r="FS121" s="22"/>
      <c r="FT121" s="22"/>
      <c r="FU121" s="22"/>
      <c r="FV121" s="22"/>
      <c r="FW121" s="22"/>
      <c r="FX121" s="22"/>
      <c r="FY121" s="22"/>
      <c r="FZ121" s="22"/>
      <c r="GA121" s="22"/>
      <c r="GB121" s="22"/>
      <c r="GC121" s="22"/>
      <c r="GD121" s="22"/>
      <c r="GE121" s="22"/>
      <c r="GF121" s="22"/>
      <c r="GG121" s="22"/>
      <c r="GH121" s="22"/>
      <c r="GI121" s="22"/>
      <c r="GJ121" s="22"/>
      <c r="GK121" s="22"/>
      <c r="GL121" s="22"/>
      <c r="GM121" s="22"/>
      <c r="GN121" s="22"/>
      <c r="GO121" s="22"/>
      <c r="GP121" s="22"/>
      <c r="GQ121" s="22"/>
      <c r="GR121" s="22"/>
      <c r="GS121" s="22"/>
      <c r="GT121" s="22"/>
      <c r="GU121" s="22"/>
      <c r="GV121" s="22"/>
      <c r="GW121" s="22"/>
      <c r="GX121" s="22"/>
      <c r="GY121" s="22"/>
      <c r="GZ121" s="22"/>
      <c r="HA121" s="22"/>
      <c r="HB121" s="22"/>
      <c r="HC121" s="22"/>
      <c r="HD121" s="22"/>
      <c r="HE121" s="22"/>
      <c r="HF121" s="22"/>
      <c r="HG121" s="22"/>
      <c r="HH121" s="22"/>
      <c r="HI121" s="22"/>
      <c r="HJ121" s="22"/>
      <c r="HK121" s="22"/>
      <c r="HL121" s="22"/>
      <c r="HM121" s="22"/>
      <c r="HN121" s="22"/>
      <c r="HO121" s="22"/>
      <c r="HP121" s="22"/>
      <c r="HQ121" s="22"/>
      <c r="HR121" s="22"/>
      <c r="HS121" s="22"/>
    </row>
    <row r="122" spans="1:227" s="24" customFormat="1" ht="15" customHeight="1">
      <c r="A122" s="371"/>
      <c r="B122" s="371"/>
      <c r="C122" s="433"/>
      <c r="D122" s="324"/>
      <c r="E122" s="143"/>
      <c r="F122" s="307"/>
      <c r="G122" s="428"/>
      <c r="H122" s="428"/>
      <c r="I122" s="412"/>
      <c r="J122" s="31"/>
      <c r="K122" s="415"/>
      <c r="L122" s="28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2"/>
      <c r="AG122" s="28"/>
      <c r="AH122" s="32"/>
      <c r="AI122" s="28"/>
      <c r="AJ122" s="28"/>
      <c r="AK122" s="409"/>
      <c r="AL122" s="28"/>
      <c r="AM122" s="28"/>
      <c r="AN122" s="116"/>
      <c r="AO122" s="116"/>
      <c r="AP122" s="116"/>
      <c r="AQ122" s="116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428"/>
      <c r="BC122" s="349"/>
      <c r="BD122" s="346"/>
      <c r="BE122" s="354"/>
      <c r="BF122" s="363"/>
      <c r="BG122" s="363"/>
      <c r="BH122" s="357"/>
      <c r="BI122" s="112"/>
      <c r="BJ122" s="360"/>
      <c r="BK122" s="22"/>
      <c r="BL122" s="22"/>
      <c r="BM122" s="22"/>
      <c r="BN122" s="22"/>
      <c r="BO122" s="23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22"/>
      <c r="CU122" s="22"/>
      <c r="CV122" s="22"/>
      <c r="CW122" s="22"/>
      <c r="CX122" s="22"/>
      <c r="CY122" s="22"/>
      <c r="CZ122" s="22"/>
      <c r="DA122" s="22"/>
      <c r="DB122" s="22"/>
      <c r="DC122" s="22"/>
      <c r="DD122" s="22"/>
      <c r="DE122" s="22"/>
      <c r="DF122" s="22"/>
      <c r="DG122" s="22"/>
      <c r="DH122" s="22"/>
      <c r="DI122" s="22"/>
      <c r="DJ122" s="22"/>
      <c r="DK122" s="22"/>
      <c r="DL122" s="22"/>
      <c r="DM122" s="22"/>
      <c r="DN122" s="22"/>
      <c r="DO122" s="22"/>
      <c r="DP122" s="22"/>
      <c r="DQ122" s="22"/>
      <c r="DR122" s="22"/>
      <c r="DS122" s="22"/>
      <c r="DT122" s="22"/>
      <c r="DU122" s="22"/>
      <c r="DV122" s="22"/>
      <c r="DW122" s="22"/>
      <c r="DX122" s="22"/>
      <c r="DY122" s="22"/>
      <c r="DZ122" s="22"/>
      <c r="EA122" s="22"/>
      <c r="EB122" s="22"/>
      <c r="EC122" s="22"/>
      <c r="ED122" s="22"/>
      <c r="EE122" s="22"/>
      <c r="EF122" s="22"/>
      <c r="EG122" s="22"/>
      <c r="EH122" s="22"/>
      <c r="EI122" s="22"/>
      <c r="EJ122" s="22"/>
      <c r="EK122" s="22"/>
      <c r="EL122" s="22"/>
      <c r="EM122" s="22"/>
      <c r="EN122" s="22"/>
      <c r="EO122" s="22"/>
      <c r="EP122" s="22"/>
      <c r="EQ122" s="22"/>
      <c r="ER122" s="22"/>
      <c r="ES122" s="22"/>
      <c r="ET122" s="22"/>
      <c r="EU122" s="22"/>
      <c r="EV122" s="22"/>
      <c r="EW122" s="22"/>
      <c r="EX122" s="22"/>
      <c r="EY122" s="22"/>
      <c r="EZ122" s="22"/>
      <c r="FA122" s="22"/>
      <c r="FB122" s="22"/>
      <c r="FC122" s="22"/>
      <c r="FD122" s="22"/>
      <c r="FE122" s="22"/>
      <c r="FF122" s="22"/>
      <c r="FG122" s="22"/>
      <c r="FH122" s="22"/>
      <c r="FI122" s="22"/>
      <c r="FJ122" s="22"/>
      <c r="FK122" s="22"/>
      <c r="FL122" s="22"/>
      <c r="FM122" s="22"/>
      <c r="FN122" s="22"/>
      <c r="FO122" s="22"/>
      <c r="FP122" s="22"/>
      <c r="FQ122" s="22"/>
      <c r="FR122" s="22"/>
      <c r="FS122" s="22"/>
      <c r="FT122" s="22"/>
      <c r="FU122" s="22"/>
      <c r="FV122" s="22"/>
      <c r="FW122" s="22"/>
      <c r="FX122" s="22"/>
      <c r="FY122" s="22"/>
      <c r="FZ122" s="22"/>
      <c r="GA122" s="22"/>
      <c r="GB122" s="22"/>
      <c r="GC122" s="22"/>
      <c r="GD122" s="22"/>
      <c r="GE122" s="22"/>
      <c r="GF122" s="22"/>
      <c r="GG122" s="22"/>
      <c r="GH122" s="22"/>
      <c r="GI122" s="22"/>
      <c r="GJ122" s="22"/>
      <c r="GK122" s="22"/>
      <c r="GL122" s="22"/>
      <c r="GM122" s="22"/>
      <c r="GN122" s="22"/>
      <c r="GO122" s="22"/>
      <c r="GP122" s="22"/>
      <c r="GQ122" s="22"/>
      <c r="GR122" s="22"/>
      <c r="GS122" s="22"/>
      <c r="GT122" s="22"/>
      <c r="GU122" s="22"/>
      <c r="GV122" s="22"/>
      <c r="GW122" s="22"/>
      <c r="GX122" s="22"/>
      <c r="GY122" s="22"/>
      <c r="GZ122" s="22"/>
      <c r="HA122" s="22"/>
      <c r="HB122" s="22"/>
      <c r="HC122" s="22"/>
      <c r="HD122" s="22"/>
      <c r="HE122" s="22"/>
      <c r="HF122" s="22"/>
      <c r="HG122" s="22"/>
      <c r="HH122" s="22"/>
      <c r="HI122" s="22"/>
      <c r="HJ122" s="22"/>
      <c r="HK122" s="22"/>
      <c r="HL122" s="22"/>
      <c r="HM122" s="22"/>
      <c r="HN122" s="22"/>
      <c r="HO122" s="22"/>
      <c r="HP122" s="22"/>
      <c r="HQ122" s="22"/>
      <c r="HR122" s="22"/>
      <c r="HS122" s="22"/>
    </row>
    <row r="123" spans="1:227" s="24" customFormat="1" ht="15" customHeight="1">
      <c r="A123" s="371"/>
      <c r="B123" s="371"/>
      <c r="C123" s="433"/>
      <c r="D123" s="324"/>
      <c r="E123" s="143"/>
      <c r="F123" s="307"/>
      <c r="G123" s="428"/>
      <c r="H123" s="428"/>
      <c r="I123" s="412"/>
      <c r="J123" s="148"/>
      <c r="K123" s="415"/>
      <c r="L123" s="28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3"/>
      <c r="AG123" s="34"/>
      <c r="AH123" s="33"/>
      <c r="AI123" s="34"/>
      <c r="AJ123" s="34"/>
      <c r="AK123" s="409"/>
      <c r="AL123" s="28"/>
      <c r="AM123" s="28"/>
      <c r="AN123" s="116"/>
      <c r="AO123" s="116"/>
      <c r="AP123" s="116"/>
      <c r="AQ123" s="116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428"/>
      <c r="BC123" s="349"/>
      <c r="BD123" s="346"/>
      <c r="BE123" s="354"/>
      <c r="BF123" s="363"/>
      <c r="BG123" s="363"/>
      <c r="BH123" s="357"/>
      <c r="BI123" s="112"/>
      <c r="BJ123" s="360"/>
      <c r="BK123" s="22"/>
      <c r="BL123" s="22"/>
      <c r="BM123" s="22"/>
      <c r="BN123" s="22"/>
      <c r="BO123" s="23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22"/>
      <c r="CU123" s="22"/>
      <c r="CV123" s="22"/>
      <c r="CW123" s="22"/>
      <c r="CX123" s="22"/>
      <c r="CY123" s="22"/>
      <c r="CZ123" s="22"/>
      <c r="DA123" s="22"/>
      <c r="DB123" s="22"/>
      <c r="DC123" s="22"/>
      <c r="DD123" s="22"/>
      <c r="DE123" s="22"/>
      <c r="DF123" s="22"/>
      <c r="DG123" s="22"/>
      <c r="DH123" s="22"/>
      <c r="DI123" s="22"/>
      <c r="DJ123" s="22"/>
      <c r="DK123" s="22"/>
      <c r="DL123" s="22"/>
      <c r="DM123" s="22"/>
      <c r="DN123" s="22"/>
      <c r="DO123" s="22"/>
      <c r="DP123" s="22"/>
      <c r="DQ123" s="22"/>
      <c r="DR123" s="22"/>
      <c r="DS123" s="22"/>
      <c r="DT123" s="22"/>
      <c r="DU123" s="22"/>
      <c r="DV123" s="22"/>
      <c r="DW123" s="22"/>
      <c r="DX123" s="22"/>
      <c r="DY123" s="22"/>
      <c r="DZ123" s="22"/>
      <c r="EA123" s="22"/>
      <c r="EB123" s="22"/>
      <c r="EC123" s="22"/>
      <c r="ED123" s="22"/>
      <c r="EE123" s="22"/>
      <c r="EF123" s="22"/>
      <c r="EG123" s="22"/>
      <c r="EH123" s="22"/>
      <c r="EI123" s="22"/>
      <c r="EJ123" s="22"/>
      <c r="EK123" s="22"/>
      <c r="EL123" s="22"/>
      <c r="EM123" s="22"/>
      <c r="EN123" s="22"/>
      <c r="EO123" s="22"/>
      <c r="EP123" s="22"/>
      <c r="EQ123" s="22"/>
      <c r="ER123" s="22"/>
      <c r="ES123" s="22"/>
      <c r="ET123" s="22"/>
      <c r="EU123" s="22"/>
      <c r="EV123" s="22"/>
      <c r="EW123" s="22"/>
      <c r="EX123" s="22"/>
      <c r="EY123" s="22"/>
      <c r="EZ123" s="22"/>
      <c r="FA123" s="22"/>
      <c r="FB123" s="22"/>
      <c r="FC123" s="22"/>
      <c r="FD123" s="22"/>
      <c r="FE123" s="22"/>
      <c r="FF123" s="22"/>
      <c r="FG123" s="22"/>
      <c r="FH123" s="22"/>
      <c r="FI123" s="22"/>
      <c r="FJ123" s="22"/>
      <c r="FK123" s="22"/>
      <c r="FL123" s="22"/>
      <c r="FM123" s="22"/>
      <c r="FN123" s="22"/>
      <c r="FO123" s="22"/>
      <c r="FP123" s="22"/>
      <c r="FQ123" s="22"/>
      <c r="FR123" s="22"/>
      <c r="FS123" s="22"/>
      <c r="FT123" s="22"/>
      <c r="FU123" s="22"/>
      <c r="FV123" s="22"/>
      <c r="FW123" s="22"/>
      <c r="FX123" s="22"/>
      <c r="FY123" s="22"/>
      <c r="FZ123" s="22"/>
      <c r="GA123" s="22"/>
      <c r="GB123" s="22"/>
      <c r="GC123" s="22"/>
      <c r="GD123" s="22"/>
      <c r="GE123" s="22"/>
      <c r="GF123" s="22"/>
      <c r="GG123" s="22"/>
      <c r="GH123" s="22"/>
      <c r="GI123" s="22"/>
      <c r="GJ123" s="22"/>
      <c r="GK123" s="22"/>
      <c r="GL123" s="22"/>
      <c r="GM123" s="22"/>
      <c r="GN123" s="22"/>
      <c r="GO123" s="22"/>
      <c r="GP123" s="22"/>
      <c r="GQ123" s="22"/>
      <c r="GR123" s="22"/>
      <c r="GS123" s="22"/>
      <c r="GT123" s="22"/>
      <c r="GU123" s="22"/>
      <c r="GV123" s="22"/>
      <c r="GW123" s="22"/>
      <c r="GX123" s="22"/>
      <c r="GY123" s="22"/>
      <c r="GZ123" s="22"/>
      <c r="HA123" s="22"/>
      <c r="HB123" s="22"/>
      <c r="HC123" s="22"/>
      <c r="HD123" s="22"/>
      <c r="HE123" s="22"/>
      <c r="HF123" s="22"/>
      <c r="HG123" s="22"/>
      <c r="HH123" s="22"/>
      <c r="HI123" s="22"/>
      <c r="HJ123" s="22"/>
      <c r="HK123" s="22"/>
      <c r="HL123" s="22"/>
      <c r="HM123" s="22"/>
      <c r="HN123" s="22"/>
      <c r="HO123" s="22"/>
      <c r="HP123" s="22"/>
      <c r="HQ123" s="22"/>
      <c r="HR123" s="22"/>
      <c r="HS123" s="22"/>
    </row>
    <row r="124" spans="1:227" s="24" customFormat="1" ht="15" customHeight="1">
      <c r="A124" s="371"/>
      <c r="B124" s="371"/>
      <c r="C124" s="433"/>
      <c r="D124" s="324"/>
      <c r="E124" s="143"/>
      <c r="F124" s="307"/>
      <c r="G124" s="428"/>
      <c r="H124" s="428"/>
      <c r="I124" s="412"/>
      <c r="J124" s="147"/>
      <c r="K124" s="415"/>
      <c r="L124" s="28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2"/>
      <c r="AG124" s="28"/>
      <c r="AH124" s="32"/>
      <c r="AI124" s="28"/>
      <c r="AJ124" s="28"/>
      <c r="AK124" s="409"/>
      <c r="AL124" s="28"/>
      <c r="AM124" s="28"/>
      <c r="AN124" s="116"/>
      <c r="AO124" s="116"/>
      <c r="AP124" s="116"/>
      <c r="AQ124" s="116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428"/>
      <c r="BC124" s="349"/>
      <c r="BD124" s="346"/>
      <c r="BE124" s="354"/>
      <c r="BF124" s="363"/>
      <c r="BG124" s="363"/>
      <c r="BH124" s="357"/>
      <c r="BI124" s="112"/>
      <c r="BJ124" s="360"/>
      <c r="BK124" s="22"/>
      <c r="BL124" s="22"/>
      <c r="BM124" s="22"/>
      <c r="BN124" s="22"/>
      <c r="BO124" s="23"/>
      <c r="BP124" s="22"/>
      <c r="BQ124" s="22"/>
      <c r="BR124" s="22"/>
      <c r="BS124" s="22"/>
      <c r="BT124" s="22"/>
      <c r="BU124" s="22"/>
      <c r="BV124" s="22"/>
      <c r="BW124" s="22"/>
      <c r="BX124" s="22"/>
      <c r="BY124" s="22"/>
      <c r="BZ124" s="22"/>
      <c r="CA124" s="22"/>
      <c r="CB124" s="22"/>
      <c r="CC124" s="22"/>
      <c r="CD124" s="22"/>
      <c r="CE124" s="22"/>
      <c r="CF124" s="22"/>
      <c r="CG124" s="22"/>
      <c r="CH124" s="22"/>
      <c r="CI124" s="22"/>
      <c r="CJ124" s="22"/>
      <c r="CK124" s="22"/>
      <c r="CL124" s="22"/>
      <c r="CM124" s="22"/>
      <c r="CN124" s="22"/>
      <c r="CO124" s="22"/>
      <c r="CP124" s="22"/>
      <c r="CQ124" s="22"/>
      <c r="CR124" s="22"/>
      <c r="CS124" s="22"/>
      <c r="CT124" s="22"/>
      <c r="CU124" s="22"/>
      <c r="CV124" s="22"/>
      <c r="CW124" s="22"/>
      <c r="CX124" s="22"/>
      <c r="CY124" s="22"/>
      <c r="CZ124" s="22"/>
      <c r="DA124" s="22"/>
      <c r="DB124" s="22"/>
      <c r="DC124" s="22"/>
      <c r="DD124" s="22"/>
      <c r="DE124" s="22"/>
      <c r="DF124" s="22"/>
      <c r="DG124" s="22"/>
      <c r="DH124" s="22"/>
      <c r="DI124" s="22"/>
      <c r="DJ124" s="22"/>
      <c r="DK124" s="22"/>
      <c r="DL124" s="22"/>
      <c r="DM124" s="22"/>
      <c r="DN124" s="22"/>
      <c r="DO124" s="22"/>
      <c r="DP124" s="22"/>
      <c r="DQ124" s="22"/>
      <c r="DR124" s="22"/>
      <c r="DS124" s="22"/>
      <c r="DT124" s="22"/>
      <c r="DU124" s="22"/>
      <c r="DV124" s="22"/>
      <c r="DW124" s="22"/>
      <c r="DX124" s="22"/>
      <c r="DY124" s="22"/>
      <c r="DZ124" s="22"/>
      <c r="EA124" s="22"/>
      <c r="EB124" s="22"/>
      <c r="EC124" s="22"/>
      <c r="ED124" s="22"/>
      <c r="EE124" s="22"/>
      <c r="EF124" s="22"/>
      <c r="EG124" s="22"/>
      <c r="EH124" s="22"/>
      <c r="EI124" s="22"/>
      <c r="EJ124" s="22"/>
      <c r="EK124" s="22"/>
      <c r="EL124" s="22"/>
      <c r="EM124" s="22"/>
      <c r="EN124" s="22"/>
      <c r="EO124" s="22"/>
      <c r="EP124" s="22"/>
      <c r="EQ124" s="22"/>
      <c r="ER124" s="22"/>
      <c r="ES124" s="22"/>
      <c r="ET124" s="22"/>
      <c r="EU124" s="22"/>
      <c r="EV124" s="22"/>
      <c r="EW124" s="22"/>
      <c r="EX124" s="22"/>
      <c r="EY124" s="22"/>
      <c r="EZ124" s="22"/>
      <c r="FA124" s="22"/>
      <c r="FB124" s="22"/>
      <c r="FC124" s="22"/>
      <c r="FD124" s="22"/>
      <c r="FE124" s="22"/>
      <c r="FF124" s="22"/>
      <c r="FG124" s="22"/>
      <c r="FH124" s="22"/>
      <c r="FI124" s="22"/>
      <c r="FJ124" s="22"/>
      <c r="FK124" s="22"/>
      <c r="FL124" s="22"/>
      <c r="FM124" s="22"/>
      <c r="FN124" s="22"/>
      <c r="FO124" s="22"/>
      <c r="FP124" s="22"/>
      <c r="FQ124" s="22"/>
      <c r="FR124" s="22"/>
      <c r="FS124" s="22"/>
      <c r="FT124" s="22"/>
      <c r="FU124" s="22"/>
      <c r="FV124" s="22"/>
      <c r="FW124" s="22"/>
      <c r="FX124" s="22"/>
      <c r="FY124" s="22"/>
      <c r="FZ124" s="22"/>
      <c r="GA124" s="22"/>
      <c r="GB124" s="22"/>
      <c r="GC124" s="22"/>
      <c r="GD124" s="22"/>
      <c r="GE124" s="22"/>
      <c r="GF124" s="22"/>
      <c r="GG124" s="22"/>
      <c r="GH124" s="22"/>
      <c r="GI124" s="22"/>
      <c r="GJ124" s="22"/>
      <c r="GK124" s="22"/>
      <c r="GL124" s="22"/>
      <c r="GM124" s="22"/>
      <c r="GN124" s="22"/>
      <c r="GO124" s="22"/>
      <c r="GP124" s="22"/>
      <c r="GQ124" s="22"/>
      <c r="GR124" s="22"/>
      <c r="GS124" s="22"/>
      <c r="GT124" s="22"/>
      <c r="GU124" s="22"/>
      <c r="GV124" s="22"/>
      <c r="GW124" s="22"/>
      <c r="GX124" s="22"/>
      <c r="GY124" s="22"/>
      <c r="GZ124" s="22"/>
      <c r="HA124" s="22"/>
      <c r="HB124" s="22"/>
      <c r="HC124" s="22"/>
      <c r="HD124" s="22"/>
      <c r="HE124" s="22"/>
      <c r="HF124" s="22"/>
      <c r="HG124" s="22"/>
      <c r="HH124" s="22"/>
      <c r="HI124" s="22"/>
      <c r="HJ124" s="22"/>
      <c r="HK124" s="22"/>
      <c r="HL124" s="22"/>
      <c r="HM124" s="22"/>
      <c r="HN124" s="22"/>
      <c r="HO124" s="22"/>
      <c r="HP124" s="22"/>
      <c r="HQ124" s="22"/>
      <c r="HR124" s="22"/>
      <c r="HS124" s="22"/>
    </row>
    <row r="125" spans="1:227" s="24" customFormat="1" ht="15" customHeight="1">
      <c r="A125" s="371"/>
      <c r="B125" s="371"/>
      <c r="C125" s="433"/>
      <c r="D125" s="324"/>
      <c r="E125" s="143"/>
      <c r="F125" s="307"/>
      <c r="G125" s="428"/>
      <c r="H125" s="428"/>
      <c r="I125" s="412"/>
      <c r="J125" s="147"/>
      <c r="K125" s="415"/>
      <c r="L125" s="28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2"/>
      <c r="AG125" s="28"/>
      <c r="AH125" s="32"/>
      <c r="AI125" s="28"/>
      <c r="AJ125" s="28"/>
      <c r="AK125" s="409"/>
      <c r="AL125" s="28"/>
      <c r="AM125" s="28"/>
      <c r="AN125" s="116"/>
      <c r="AO125" s="116"/>
      <c r="AP125" s="116"/>
      <c r="AQ125" s="116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428"/>
      <c r="BC125" s="349"/>
      <c r="BD125" s="346"/>
      <c r="BE125" s="354"/>
      <c r="BF125" s="363"/>
      <c r="BG125" s="363"/>
      <c r="BH125" s="357"/>
      <c r="BI125" s="112"/>
      <c r="BJ125" s="360"/>
      <c r="BK125" s="22"/>
      <c r="BL125" s="22"/>
      <c r="BM125" s="22"/>
      <c r="BN125" s="22"/>
      <c r="BO125" s="23"/>
      <c r="BP125" s="22"/>
      <c r="BQ125" s="22"/>
      <c r="BR125" s="22"/>
      <c r="BS125" s="22"/>
      <c r="BT125" s="22"/>
      <c r="BU125" s="22"/>
      <c r="BV125" s="22"/>
      <c r="BW125" s="22"/>
      <c r="BX125" s="22"/>
      <c r="BY125" s="22"/>
      <c r="BZ125" s="22"/>
      <c r="CA125" s="22"/>
      <c r="CB125" s="22"/>
      <c r="CC125" s="22"/>
      <c r="CD125" s="22"/>
      <c r="CE125" s="22"/>
      <c r="CF125" s="22"/>
      <c r="CG125" s="22"/>
      <c r="CH125" s="22"/>
      <c r="CI125" s="22"/>
      <c r="CJ125" s="22"/>
      <c r="CK125" s="22"/>
      <c r="CL125" s="22"/>
      <c r="CM125" s="22"/>
      <c r="CN125" s="22"/>
      <c r="CO125" s="22"/>
      <c r="CP125" s="22"/>
      <c r="CQ125" s="22"/>
      <c r="CR125" s="22"/>
      <c r="CS125" s="22"/>
      <c r="CT125" s="22"/>
      <c r="CU125" s="22"/>
      <c r="CV125" s="22"/>
      <c r="CW125" s="22"/>
      <c r="CX125" s="22"/>
      <c r="CY125" s="22"/>
      <c r="CZ125" s="22"/>
      <c r="DA125" s="22"/>
      <c r="DB125" s="22"/>
      <c r="DC125" s="22"/>
      <c r="DD125" s="22"/>
      <c r="DE125" s="22"/>
      <c r="DF125" s="22"/>
      <c r="DG125" s="22"/>
      <c r="DH125" s="22"/>
      <c r="DI125" s="22"/>
      <c r="DJ125" s="22"/>
      <c r="DK125" s="22"/>
      <c r="DL125" s="22"/>
      <c r="DM125" s="22"/>
      <c r="DN125" s="22"/>
      <c r="DO125" s="22"/>
      <c r="DP125" s="22"/>
      <c r="DQ125" s="22"/>
      <c r="DR125" s="22"/>
      <c r="DS125" s="22"/>
      <c r="DT125" s="22"/>
      <c r="DU125" s="22"/>
      <c r="DV125" s="22"/>
      <c r="DW125" s="22"/>
      <c r="DX125" s="22"/>
      <c r="DY125" s="22"/>
      <c r="DZ125" s="22"/>
      <c r="EA125" s="22"/>
      <c r="EB125" s="22"/>
      <c r="EC125" s="22"/>
      <c r="ED125" s="22"/>
      <c r="EE125" s="22"/>
      <c r="EF125" s="22"/>
      <c r="EG125" s="22"/>
      <c r="EH125" s="22"/>
      <c r="EI125" s="22"/>
      <c r="EJ125" s="22"/>
      <c r="EK125" s="22"/>
      <c r="EL125" s="22"/>
      <c r="EM125" s="22"/>
      <c r="EN125" s="22"/>
      <c r="EO125" s="22"/>
      <c r="EP125" s="22"/>
      <c r="EQ125" s="22"/>
      <c r="ER125" s="22"/>
      <c r="ES125" s="22"/>
      <c r="ET125" s="22"/>
      <c r="EU125" s="22"/>
      <c r="EV125" s="22"/>
      <c r="EW125" s="22"/>
      <c r="EX125" s="22"/>
      <c r="EY125" s="22"/>
      <c r="EZ125" s="22"/>
      <c r="FA125" s="22"/>
      <c r="FB125" s="22"/>
      <c r="FC125" s="22"/>
      <c r="FD125" s="22"/>
      <c r="FE125" s="22"/>
      <c r="FF125" s="22"/>
      <c r="FG125" s="22"/>
      <c r="FH125" s="22"/>
      <c r="FI125" s="22"/>
      <c r="FJ125" s="22"/>
      <c r="FK125" s="22"/>
      <c r="FL125" s="22"/>
      <c r="FM125" s="22"/>
      <c r="FN125" s="22"/>
      <c r="FO125" s="22"/>
      <c r="FP125" s="22"/>
      <c r="FQ125" s="22"/>
      <c r="FR125" s="22"/>
      <c r="FS125" s="22"/>
      <c r="FT125" s="22"/>
      <c r="FU125" s="22"/>
      <c r="FV125" s="22"/>
      <c r="FW125" s="22"/>
      <c r="FX125" s="22"/>
      <c r="FY125" s="22"/>
      <c r="FZ125" s="22"/>
      <c r="GA125" s="22"/>
      <c r="GB125" s="22"/>
      <c r="GC125" s="22"/>
      <c r="GD125" s="22"/>
      <c r="GE125" s="22"/>
      <c r="GF125" s="22"/>
      <c r="GG125" s="22"/>
      <c r="GH125" s="22"/>
      <c r="GI125" s="22"/>
      <c r="GJ125" s="22"/>
      <c r="GK125" s="22"/>
      <c r="GL125" s="22"/>
      <c r="GM125" s="22"/>
      <c r="GN125" s="22"/>
      <c r="GO125" s="22"/>
      <c r="GP125" s="22"/>
      <c r="GQ125" s="22"/>
      <c r="GR125" s="22"/>
      <c r="GS125" s="22"/>
      <c r="GT125" s="22"/>
      <c r="GU125" s="22"/>
      <c r="GV125" s="22"/>
      <c r="GW125" s="22"/>
      <c r="GX125" s="22"/>
      <c r="GY125" s="22"/>
      <c r="GZ125" s="22"/>
      <c r="HA125" s="22"/>
      <c r="HB125" s="22"/>
      <c r="HC125" s="22"/>
      <c r="HD125" s="22"/>
      <c r="HE125" s="22"/>
      <c r="HF125" s="22"/>
      <c r="HG125" s="22"/>
      <c r="HH125" s="22"/>
      <c r="HI125" s="22"/>
      <c r="HJ125" s="22"/>
      <c r="HK125" s="22"/>
      <c r="HL125" s="22"/>
      <c r="HM125" s="22"/>
      <c r="HN125" s="22"/>
      <c r="HO125" s="22"/>
      <c r="HP125" s="22"/>
      <c r="HQ125" s="22"/>
      <c r="HR125" s="22"/>
      <c r="HS125" s="22"/>
    </row>
    <row r="126" spans="1:227" s="24" customFormat="1" ht="15" customHeight="1">
      <c r="A126" s="371"/>
      <c r="B126" s="371"/>
      <c r="C126" s="433"/>
      <c r="D126" s="324"/>
      <c r="E126" s="143"/>
      <c r="F126" s="307"/>
      <c r="G126" s="428"/>
      <c r="H126" s="428"/>
      <c r="I126" s="412"/>
      <c r="J126" s="147"/>
      <c r="K126" s="415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32"/>
      <c r="AG126" s="28"/>
      <c r="AH126" s="32"/>
      <c r="AI126" s="28"/>
      <c r="AJ126" s="28"/>
      <c r="AK126" s="409"/>
      <c r="AL126" s="28"/>
      <c r="AM126" s="28"/>
      <c r="AN126" s="116"/>
      <c r="AO126" s="116"/>
      <c r="AP126" s="116"/>
      <c r="AQ126" s="116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428"/>
      <c r="BC126" s="349"/>
      <c r="BD126" s="346"/>
      <c r="BE126" s="354"/>
      <c r="BF126" s="363"/>
      <c r="BG126" s="363"/>
      <c r="BH126" s="357"/>
      <c r="BI126" s="112"/>
      <c r="BJ126" s="360"/>
      <c r="BK126" s="22"/>
      <c r="BL126" s="22"/>
      <c r="BM126" s="22"/>
      <c r="BN126" s="22"/>
      <c r="BO126" s="23"/>
      <c r="BP126" s="22"/>
      <c r="BQ126" s="22"/>
      <c r="BR126" s="22"/>
      <c r="BS126" s="22"/>
      <c r="BT126" s="22"/>
      <c r="BU126" s="22"/>
      <c r="BV126" s="22"/>
      <c r="BW126" s="22"/>
      <c r="BX126" s="22"/>
      <c r="BY126" s="22"/>
      <c r="BZ126" s="22"/>
      <c r="CA126" s="22"/>
      <c r="CB126" s="22"/>
      <c r="CC126" s="22"/>
      <c r="CD126" s="22"/>
      <c r="CE126" s="22"/>
      <c r="CF126" s="22"/>
      <c r="CG126" s="22"/>
      <c r="CH126" s="22"/>
      <c r="CI126" s="22"/>
      <c r="CJ126" s="22"/>
      <c r="CK126" s="22"/>
      <c r="CL126" s="22"/>
      <c r="CM126" s="22"/>
      <c r="CN126" s="22"/>
      <c r="CO126" s="22"/>
      <c r="CP126" s="22"/>
      <c r="CQ126" s="22"/>
      <c r="CR126" s="22"/>
      <c r="CS126" s="22"/>
      <c r="CT126" s="22"/>
      <c r="CU126" s="22"/>
      <c r="CV126" s="22"/>
      <c r="CW126" s="22"/>
      <c r="CX126" s="22"/>
      <c r="CY126" s="22"/>
      <c r="CZ126" s="22"/>
      <c r="DA126" s="22"/>
      <c r="DB126" s="22"/>
      <c r="DC126" s="22"/>
      <c r="DD126" s="22"/>
      <c r="DE126" s="22"/>
      <c r="DF126" s="22"/>
      <c r="DG126" s="22"/>
      <c r="DH126" s="22"/>
      <c r="DI126" s="22"/>
      <c r="DJ126" s="22"/>
      <c r="DK126" s="22"/>
      <c r="DL126" s="22"/>
      <c r="DM126" s="22"/>
      <c r="DN126" s="22"/>
      <c r="DO126" s="22"/>
      <c r="DP126" s="22"/>
      <c r="DQ126" s="22"/>
      <c r="DR126" s="22"/>
      <c r="DS126" s="22"/>
      <c r="DT126" s="22"/>
      <c r="DU126" s="22"/>
      <c r="DV126" s="22"/>
      <c r="DW126" s="22"/>
      <c r="DX126" s="22"/>
      <c r="DY126" s="22"/>
      <c r="DZ126" s="22"/>
      <c r="EA126" s="22"/>
      <c r="EB126" s="22"/>
      <c r="EC126" s="22"/>
      <c r="ED126" s="22"/>
      <c r="EE126" s="22"/>
      <c r="EF126" s="22"/>
      <c r="EG126" s="22"/>
      <c r="EH126" s="22"/>
      <c r="EI126" s="22"/>
      <c r="EJ126" s="22"/>
      <c r="EK126" s="22"/>
      <c r="EL126" s="22"/>
      <c r="EM126" s="22"/>
      <c r="EN126" s="22"/>
      <c r="EO126" s="22"/>
      <c r="EP126" s="22"/>
      <c r="EQ126" s="22"/>
      <c r="ER126" s="22"/>
      <c r="ES126" s="22"/>
      <c r="ET126" s="22"/>
      <c r="EU126" s="22"/>
      <c r="EV126" s="22"/>
      <c r="EW126" s="22"/>
      <c r="EX126" s="22"/>
      <c r="EY126" s="22"/>
      <c r="EZ126" s="22"/>
      <c r="FA126" s="22"/>
      <c r="FB126" s="22"/>
      <c r="FC126" s="22"/>
      <c r="FD126" s="22"/>
      <c r="FE126" s="22"/>
      <c r="FF126" s="22"/>
      <c r="FG126" s="22"/>
      <c r="FH126" s="22"/>
      <c r="FI126" s="22"/>
      <c r="FJ126" s="22"/>
      <c r="FK126" s="22"/>
      <c r="FL126" s="22"/>
      <c r="FM126" s="22"/>
      <c r="FN126" s="22"/>
      <c r="FO126" s="22"/>
      <c r="FP126" s="22"/>
      <c r="FQ126" s="22"/>
      <c r="FR126" s="22"/>
      <c r="FS126" s="22"/>
      <c r="FT126" s="22"/>
      <c r="FU126" s="22"/>
      <c r="FV126" s="22"/>
      <c r="FW126" s="22"/>
      <c r="FX126" s="22"/>
      <c r="FY126" s="22"/>
      <c r="FZ126" s="22"/>
      <c r="GA126" s="22"/>
      <c r="GB126" s="22"/>
      <c r="GC126" s="22"/>
      <c r="GD126" s="22"/>
      <c r="GE126" s="22"/>
      <c r="GF126" s="22"/>
      <c r="GG126" s="22"/>
      <c r="GH126" s="22"/>
      <c r="GI126" s="22"/>
      <c r="GJ126" s="22"/>
      <c r="GK126" s="22"/>
      <c r="GL126" s="22"/>
      <c r="GM126" s="22"/>
      <c r="GN126" s="22"/>
      <c r="GO126" s="22"/>
      <c r="GP126" s="22"/>
      <c r="GQ126" s="22"/>
      <c r="GR126" s="22"/>
      <c r="GS126" s="22"/>
      <c r="GT126" s="22"/>
      <c r="GU126" s="22"/>
      <c r="GV126" s="22"/>
      <c r="GW126" s="22"/>
      <c r="GX126" s="22"/>
      <c r="GY126" s="22"/>
      <c r="GZ126" s="22"/>
      <c r="HA126" s="22"/>
      <c r="HB126" s="22"/>
      <c r="HC126" s="22"/>
      <c r="HD126" s="22"/>
      <c r="HE126" s="22"/>
      <c r="HF126" s="22"/>
      <c r="HG126" s="22"/>
      <c r="HH126" s="22"/>
      <c r="HI126" s="22"/>
      <c r="HJ126" s="22"/>
      <c r="HK126" s="22"/>
      <c r="HL126" s="22"/>
      <c r="HM126" s="22"/>
      <c r="HN126" s="22"/>
      <c r="HO126" s="22"/>
      <c r="HP126" s="22"/>
      <c r="HQ126" s="22"/>
      <c r="HR126" s="22"/>
      <c r="HS126" s="22"/>
    </row>
    <row r="127" spans="1:227" s="24" customFormat="1" ht="15.75" customHeight="1" thickBot="1">
      <c r="A127" s="372"/>
      <c r="B127" s="372"/>
      <c r="C127" s="434"/>
      <c r="D127" s="325"/>
      <c r="E127" s="144"/>
      <c r="F127" s="308"/>
      <c r="G127" s="429"/>
      <c r="H127" s="429"/>
      <c r="I127" s="413"/>
      <c r="J127" s="149"/>
      <c r="K127" s="416"/>
      <c r="L127" s="39"/>
      <c r="M127" s="39"/>
      <c r="N127" s="39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40"/>
      <c r="AF127" s="38"/>
      <c r="AG127" s="39"/>
      <c r="AH127" s="38"/>
      <c r="AI127" s="39"/>
      <c r="AJ127" s="39"/>
      <c r="AK127" s="410"/>
      <c r="AL127" s="40"/>
      <c r="AM127" s="40"/>
      <c r="AN127" s="117"/>
      <c r="AO127" s="117"/>
      <c r="AP127" s="117"/>
      <c r="AQ127" s="117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29"/>
      <c r="BC127" s="350"/>
      <c r="BD127" s="347"/>
      <c r="BE127" s="355"/>
      <c r="BF127" s="364"/>
      <c r="BG127" s="364"/>
      <c r="BH127" s="358"/>
      <c r="BI127" s="113"/>
      <c r="BJ127" s="361"/>
      <c r="BK127" s="22"/>
      <c r="BL127" s="22"/>
      <c r="BM127" s="22"/>
      <c r="BN127" s="22"/>
      <c r="BO127" s="23"/>
      <c r="BP127" s="22"/>
      <c r="BQ127" s="22"/>
      <c r="BR127" s="22"/>
      <c r="BS127" s="22"/>
      <c r="BT127" s="22"/>
      <c r="BU127" s="22"/>
      <c r="BV127" s="22"/>
      <c r="BW127" s="22"/>
      <c r="BX127" s="22"/>
      <c r="BY127" s="22"/>
      <c r="BZ127" s="22"/>
      <c r="CA127" s="22"/>
      <c r="CB127" s="22"/>
      <c r="CC127" s="22"/>
      <c r="CD127" s="22"/>
      <c r="CE127" s="22"/>
      <c r="CF127" s="22"/>
      <c r="CG127" s="22"/>
      <c r="CH127" s="22"/>
      <c r="CI127" s="22"/>
      <c r="CJ127" s="22"/>
      <c r="CK127" s="22"/>
      <c r="CL127" s="22"/>
      <c r="CM127" s="22"/>
      <c r="CN127" s="22"/>
      <c r="CO127" s="22"/>
      <c r="CP127" s="22"/>
      <c r="CQ127" s="22"/>
      <c r="CR127" s="22"/>
      <c r="CS127" s="22"/>
      <c r="CT127" s="22"/>
      <c r="CU127" s="22"/>
      <c r="CV127" s="22"/>
      <c r="CW127" s="22"/>
      <c r="CX127" s="22"/>
      <c r="CY127" s="22"/>
      <c r="CZ127" s="22"/>
      <c r="DA127" s="22"/>
      <c r="DB127" s="22"/>
      <c r="DC127" s="22"/>
      <c r="DD127" s="22"/>
      <c r="DE127" s="22"/>
      <c r="DF127" s="22"/>
      <c r="DG127" s="22"/>
      <c r="DH127" s="22"/>
      <c r="DI127" s="22"/>
      <c r="DJ127" s="22"/>
      <c r="DK127" s="22"/>
      <c r="DL127" s="22"/>
      <c r="DM127" s="22"/>
      <c r="DN127" s="22"/>
      <c r="DO127" s="22"/>
      <c r="DP127" s="22"/>
      <c r="DQ127" s="22"/>
      <c r="DR127" s="22"/>
      <c r="DS127" s="22"/>
      <c r="DT127" s="22"/>
      <c r="DU127" s="22"/>
      <c r="DV127" s="22"/>
      <c r="DW127" s="22"/>
      <c r="DX127" s="22"/>
      <c r="DY127" s="22"/>
      <c r="DZ127" s="22"/>
      <c r="EA127" s="22"/>
      <c r="EB127" s="22"/>
      <c r="EC127" s="22"/>
      <c r="ED127" s="22"/>
      <c r="EE127" s="22"/>
      <c r="EF127" s="22"/>
      <c r="EG127" s="22"/>
      <c r="EH127" s="22"/>
      <c r="EI127" s="22"/>
      <c r="EJ127" s="22"/>
      <c r="EK127" s="22"/>
      <c r="EL127" s="22"/>
      <c r="EM127" s="22"/>
      <c r="EN127" s="22"/>
      <c r="EO127" s="22"/>
      <c r="EP127" s="22"/>
      <c r="EQ127" s="22"/>
      <c r="ER127" s="22"/>
      <c r="ES127" s="22"/>
      <c r="ET127" s="22"/>
      <c r="EU127" s="22"/>
      <c r="EV127" s="22"/>
      <c r="EW127" s="22"/>
      <c r="EX127" s="22"/>
      <c r="EY127" s="22"/>
      <c r="EZ127" s="22"/>
      <c r="FA127" s="22"/>
      <c r="FB127" s="22"/>
      <c r="FC127" s="22"/>
      <c r="FD127" s="22"/>
      <c r="FE127" s="22"/>
      <c r="FF127" s="22"/>
      <c r="FG127" s="22"/>
      <c r="FH127" s="22"/>
      <c r="FI127" s="22"/>
      <c r="FJ127" s="22"/>
      <c r="FK127" s="22"/>
      <c r="FL127" s="22"/>
      <c r="FM127" s="22"/>
      <c r="FN127" s="22"/>
      <c r="FO127" s="22"/>
      <c r="FP127" s="22"/>
      <c r="FQ127" s="22"/>
      <c r="FR127" s="22"/>
      <c r="FS127" s="22"/>
      <c r="FT127" s="22"/>
      <c r="FU127" s="22"/>
      <c r="FV127" s="22"/>
      <c r="FW127" s="22"/>
      <c r="FX127" s="22"/>
      <c r="FY127" s="22"/>
      <c r="FZ127" s="22"/>
      <c r="GA127" s="22"/>
      <c r="GB127" s="22"/>
      <c r="GC127" s="22"/>
      <c r="GD127" s="22"/>
      <c r="GE127" s="22"/>
      <c r="GF127" s="22"/>
      <c r="GG127" s="22"/>
      <c r="GH127" s="22"/>
      <c r="GI127" s="22"/>
      <c r="GJ127" s="22"/>
      <c r="GK127" s="22"/>
      <c r="GL127" s="22"/>
      <c r="GM127" s="22"/>
      <c r="GN127" s="22"/>
      <c r="GO127" s="22"/>
      <c r="GP127" s="22"/>
      <c r="GQ127" s="22"/>
      <c r="GR127" s="22"/>
      <c r="GS127" s="22"/>
      <c r="GT127" s="22"/>
      <c r="GU127" s="22"/>
      <c r="GV127" s="22"/>
      <c r="GW127" s="22"/>
      <c r="GX127" s="22"/>
      <c r="GY127" s="22"/>
      <c r="GZ127" s="22"/>
      <c r="HA127" s="22"/>
      <c r="HB127" s="22"/>
      <c r="HC127" s="22"/>
      <c r="HD127" s="22"/>
      <c r="HE127" s="22"/>
      <c r="HF127" s="22"/>
      <c r="HG127" s="22"/>
      <c r="HH127" s="22"/>
      <c r="HI127" s="22"/>
      <c r="HJ127" s="22"/>
      <c r="HK127" s="22"/>
      <c r="HL127" s="22"/>
      <c r="HM127" s="22"/>
      <c r="HN127" s="22"/>
      <c r="HO127" s="22"/>
      <c r="HP127" s="22"/>
      <c r="HQ127" s="22"/>
      <c r="HR127" s="22"/>
      <c r="HS127" s="22"/>
    </row>
    <row r="128" spans="1:227" s="24" customFormat="1" ht="15" customHeight="1">
      <c r="A128" s="370" t="s">
        <v>102</v>
      </c>
      <c r="B128" s="431" t="s">
        <v>1050</v>
      </c>
      <c r="C128" s="432" t="s">
        <v>721</v>
      </c>
      <c r="D128" s="323">
        <v>1</v>
      </c>
      <c r="E128" s="142" t="s">
        <v>874</v>
      </c>
      <c r="F128" s="145" t="s">
        <v>1051</v>
      </c>
      <c r="G128" s="427" t="s">
        <v>565</v>
      </c>
      <c r="H128" s="427"/>
      <c r="I128" s="411"/>
      <c r="J128" s="146" t="s">
        <v>1026</v>
      </c>
      <c r="K128" s="414">
        <f t="shared" ref="K128" si="55">IF(SUM(AI128:AI137)&gt;0,(BD128-SUM(AI128:AI137))/22,IFERROR(IF(AND(BD128&gt;=22*D128,BD128&lt;=26*D128),1*D128,IF(BD128/BE128&gt;1,1*D128+(BF128/22))+IF(BD128/BE128=1,1*D128)+IF(BD128/BE128&lt;1,IF(AND(BE128&gt;=22*D128,BE128&lt;=26*D128),BD128/22,BD128/BE128))),0))-(SUM(AG128:AG137)/22)</f>
        <v>0.18181818181818182</v>
      </c>
      <c r="L128" s="34"/>
      <c r="M128" s="34"/>
      <c r="N128" s="34"/>
      <c r="O128" s="34"/>
      <c r="P128" s="34">
        <v>1</v>
      </c>
      <c r="Q128" s="34">
        <v>1</v>
      </c>
      <c r="R128" s="34">
        <v>1</v>
      </c>
      <c r="S128" s="34">
        <v>1</v>
      </c>
      <c r="T128" s="34"/>
      <c r="U128" s="34"/>
      <c r="V128" s="34"/>
      <c r="W128" s="34"/>
      <c r="X128" s="34"/>
      <c r="Y128" s="34"/>
      <c r="Z128" s="34"/>
      <c r="AA128" s="34"/>
      <c r="AB128" s="34"/>
      <c r="AC128" s="34"/>
      <c r="AD128" s="34"/>
      <c r="AE128" s="34"/>
      <c r="AF128" s="25"/>
      <c r="AG128" s="26"/>
      <c r="AH128" s="25" t="s">
        <v>1052</v>
      </c>
      <c r="AI128" s="26">
        <v>19</v>
      </c>
      <c r="AJ128" s="26"/>
      <c r="AK128" s="408">
        <f t="shared" ref="AK128" si="56">SUM(L128:AE137,AG128:AG137,AI128:AI137,AJ128:AJ137)</f>
        <v>23</v>
      </c>
      <c r="AL128" s="26"/>
      <c r="AM128" s="26"/>
      <c r="AN128" s="115"/>
      <c r="AO128" s="115"/>
      <c r="AP128" s="115"/>
      <c r="AQ128" s="115"/>
      <c r="AR128" s="26"/>
      <c r="AS128" s="27"/>
      <c r="AT128" s="28"/>
      <c r="AU128" s="28"/>
      <c r="AV128" s="27"/>
      <c r="AW128" s="28"/>
      <c r="AX128" s="28"/>
      <c r="AY128" s="28"/>
      <c r="AZ128" s="28"/>
      <c r="BA128" s="28"/>
      <c r="BB128" s="427"/>
      <c r="BC128" s="348">
        <f>IFERROR(VLOOKUP(BB128,Segéd2!$L$2:$M$7,2,FALSE),0)</f>
        <v>0</v>
      </c>
      <c r="BD128" s="345">
        <f t="shared" ref="BD128" si="57">SUM(AK128,AL128:BA137,BC128)</f>
        <v>23</v>
      </c>
      <c r="BE128" s="351">
        <v>26</v>
      </c>
      <c r="BF128" s="362">
        <f t="shared" ref="BF128" si="58">IF(AND(BD128&gt;26,BE128&gt;=22),(BD128-26)-IF(((AK128+SUM(AS128:BA137)+BC128)-26)&gt;0,(AK128+SUM(AS128:BA137)+BC128)-26,0)+IF(AK128+BC128-26&gt;0,AK128+BC128-26,0),IF(BD128&gt;BE128,(BD128-BE128)-IF(((AK128+SUM(AS128:BA137)+BC128)-BE128)&gt;0,(AK128+SUM(AS128:BA137)+BC128)-BE128,0)+IF(AK128+BC128-BE128&gt;0,AK128+BC128-BE128,0),0))</f>
        <v>0</v>
      </c>
      <c r="BG128" s="362">
        <f t="shared" ref="BG128" si="59">SUM(AG128:AG137)</f>
        <v>0</v>
      </c>
      <c r="BH128" s="356"/>
      <c r="BI128" s="111"/>
      <c r="BJ128" s="359"/>
      <c r="BK128" s="22"/>
      <c r="BL128" s="22"/>
      <c r="BM128" s="22"/>
      <c r="BN128" s="22"/>
      <c r="BO128" s="23"/>
      <c r="BP128" s="22"/>
      <c r="BQ128" s="22"/>
      <c r="BR128" s="22"/>
      <c r="BS128" s="22"/>
      <c r="BT128" s="22"/>
      <c r="BU128" s="22"/>
      <c r="BV128" s="22"/>
      <c r="BW128" s="22"/>
      <c r="BX128" s="22"/>
      <c r="BY128" s="22"/>
      <c r="BZ128" s="22"/>
      <c r="CA128" s="22"/>
      <c r="CB128" s="22"/>
      <c r="CC128" s="22"/>
      <c r="CD128" s="22"/>
      <c r="CE128" s="22"/>
      <c r="CF128" s="22"/>
      <c r="CG128" s="22"/>
      <c r="CH128" s="22"/>
      <c r="CI128" s="22"/>
      <c r="CJ128" s="22"/>
      <c r="CK128" s="22"/>
      <c r="CL128" s="22"/>
      <c r="CM128" s="22"/>
      <c r="CN128" s="22"/>
      <c r="CO128" s="22"/>
      <c r="CP128" s="22"/>
      <c r="CQ128" s="22"/>
      <c r="CR128" s="22"/>
      <c r="CS128" s="22"/>
      <c r="CT128" s="22"/>
      <c r="CU128" s="22"/>
      <c r="CV128" s="22"/>
      <c r="CW128" s="22"/>
      <c r="CX128" s="22"/>
      <c r="CY128" s="22"/>
      <c r="CZ128" s="22"/>
      <c r="DA128" s="22"/>
      <c r="DB128" s="22"/>
      <c r="DC128" s="22"/>
      <c r="DD128" s="22"/>
      <c r="DE128" s="22"/>
      <c r="DF128" s="22"/>
      <c r="DG128" s="22"/>
      <c r="DH128" s="22"/>
      <c r="DI128" s="22"/>
      <c r="DJ128" s="22"/>
      <c r="DK128" s="22"/>
      <c r="DL128" s="22"/>
      <c r="DM128" s="22"/>
      <c r="DN128" s="22"/>
      <c r="DO128" s="22"/>
      <c r="DP128" s="22"/>
      <c r="DQ128" s="22"/>
      <c r="DR128" s="22"/>
      <c r="DS128" s="22"/>
      <c r="DT128" s="22"/>
      <c r="DU128" s="22"/>
      <c r="DV128" s="22"/>
      <c r="DW128" s="22"/>
      <c r="DX128" s="22"/>
      <c r="DY128" s="22"/>
      <c r="DZ128" s="22"/>
      <c r="EA128" s="22"/>
      <c r="EB128" s="22"/>
      <c r="EC128" s="22"/>
      <c r="ED128" s="22"/>
      <c r="EE128" s="22"/>
      <c r="EF128" s="22"/>
      <c r="EG128" s="22"/>
      <c r="EH128" s="22"/>
      <c r="EI128" s="22"/>
      <c r="EJ128" s="22"/>
      <c r="EK128" s="22"/>
      <c r="EL128" s="22"/>
      <c r="EM128" s="22"/>
      <c r="EN128" s="22"/>
      <c r="EO128" s="22"/>
      <c r="EP128" s="22"/>
      <c r="EQ128" s="22"/>
      <c r="ER128" s="22"/>
      <c r="ES128" s="22"/>
      <c r="ET128" s="22"/>
      <c r="EU128" s="22"/>
      <c r="EV128" s="22"/>
      <c r="EW128" s="22"/>
      <c r="EX128" s="22"/>
      <c r="EY128" s="22"/>
      <c r="EZ128" s="22"/>
      <c r="FA128" s="22"/>
      <c r="FB128" s="22"/>
      <c r="FC128" s="22"/>
      <c r="FD128" s="22"/>
      <c r="FE128" s="22"/>
      <c r="FF128" s="22"/>
      <c r="FG128" s="22"/>
      <c r="FH128" s="22"/>
      <c r="FI128" s="22"/>
      <c r="FJ128" s="22"/>
      <c r="FK128" s="22"/>
      <c r="FL128" s="22"/>
      <c r="FM128" s="22"/>
      <c r="FN128" s="22"/>
      <c r="FO128" s="22"/>
      <c r="FP128" s="22"/>
      <c r="FQ128" s="22"/>
      <c r="FR128" s="22"/>
      <c r="FS128" s="22"/>
      <c r="FT128" s="22"/>
      <c r="FU128" s="22"/>
      <c r="FV128" s="22"/>
      <c r="FW128" s="22"/>
      <c r="FX128" s="22"/>
      <c r="FY128" s="22"/>
      <c r="FZ128" s="22"/>
      <c r="GA128" s="22"/>
      <c r="GB128" s="22"/>
      <c r="GC128" s="22"/>
      <c r="GD128" s="22"/>
      <c r="GE128" s="22"/>
      <c r="GF128" s="22"/>
      <c r="GG128" s="22"/>
      <c r="GH128" s="22"/>
      <c r="GI128" s="22"/>
      <c r="GJ128" s="22"/>
      <c r="GK128" s="22"/>
      <c r="GL128" s="22"/>
      <c r="GM128" s="22"/>
      <c r="GN128" s="22"/>
      <c r="GO128" s="22"/>
      <c r="GP128" s="22"/>
      <c r="GQ128" s="22"/>
      <c r="GR128" s="22"/>
      <c r="GS128" s="22"/>
      <c r="GT128" s="22"/>
      <c r="GU128" s="22"/>
      <c r="GV128" s="22"/>
      <c r="GW128" s="22"/>
      <c r="GX128" s="22"/>
      <c r="GY128" s="22"/>
      <c r="GZ128" s="22"/>
      <c r="HA128" s="22"/>
      <c r="HB128" s="22"/>
      <c r="HC128" s="22"/>
      <c r="HD128" s="22"/>
      <c r="HE128" s="22"/>
      <c r="HF128" s="22"/>
      <c r="HG128" s="22"/>
      <c r="HH128" s="22"/>
      <c r="HI128" s="22"/>
      <c r="HJ128" s="22"/>
      <c r="HK128" s="22"/>
      <c r="HL128" s="22"/>
      <c r="HM128" s="22"/>
      <c r="HN128" s="22"/>
      <c r="HO128" s="22"/>
      <c r="HP128" s="22"/>
      <c r="HQ128" s="22"/>
      <c r="HR128" s="22"/>
      <c r="HS128" s="22"/>
    </row>
    <row r="129" spans="1:227" s="24" customFormat="1" ht="15" customHeight="1">
      <c r="A129" s="371"/>
      <c r="B129" s="371"/>
      <c r="C129" s="433"/>
      <c r="D129" s="324"/>
      <c r="E129" s="143"/>
      <c r="F129" s="307"/>
      <c r="G129" s="428"/>
      <c r="H129" s="428"/>
      <c r="I129" s="412"/>
      <c r="J129" s="147"/>
      <c r="K129" s="415"/>
      <c r="L129" s="28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  <c r="AA129" s="34"/>
      <c r="AB129" s="34"/>
      <c r="AC129" s="34"/>
      <c r="AD129" s="34"/>
      <c r="AE129" s="34"/>
      <c r="AF129" s="32"/>
      <c r="AG129" s="28"/>
      <c r="AH129" s="32"/>
      <c r="AI129" s="28"/>
      <c r="AJ129" s="28"/>
      <c r="AK129" s="409"/>
      <c r="AL129" s="28"/>
      <c r="AM129" s="28"/>
      <c r="AN129" s="116"/>
      <c r="AO129" s="116"/>
      <c r="AP129" s="116"/>
      <c r="AQ129" s="116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428"/>
      <c r="BC129" s="349"/>
      <c r="BD129" s="346"/>
      <c r="BE129" s="354"/>
      <c r="BF129" s="363"/>
      <c r="BG129" s="363"/>
      <c r="BH129" s="357"/>
      <c r="BI129" s="112"/>
      <c r="BJ129" s="360"/>
      <c r="BK129" s="22"/>
      <c r="BL129" s="22"/>
      <c r="BM129" s="22"/>
      <c r="BN129" s="22"/>
      <c r="BO129" s="23"/>
      <c r="BP129" s="22"/>
      <c r="BQ129" s="22"/>
      <c r="BR129" s="22"/>
      <c r="BS129" s="22"/>
      <c r="BT129" s="22"/>
      <c r="BU129" s="22"/>
      <c r="BV129" s="22"/>
      <c r="BW129" s="22"/>
      <c r="BX129" s="22"/>
      <c r="BY129" s="22"/>
      <c r="BZ129" s="22"/>
      <c r="CA129" s="22"/>
      <c r="CB129" s="22"/>
      <c r="CC129" s="22"/>
      <c r="CD129" s="22"/>
      <c r="CE129" s="22"/>
      <c r="CF129" s="22"/>
      <c r="CG129" s="22"/>
      <c r="CH129" s="22"/>
      <c r="CI129" s="22"/>
      <c r="CJ129" s="22"/>
      <c r="CK129" s="22"/>
      <c r="CL129" s="22"/>
      <c r="CM129" s="22"/>
      <c r="CN129" s="22"/>
      <c r="CO129" s="22"/>
      <c r="CP129" s="22"/>
      <c r="CQ129" s="22"/>
      <c r="CR129" s="22"/>
      <c r="CS129" s="22"/>
      <c r="CT129" s="22"/>
      <c r="CU129" s="22"/>
      <c r="CV129" s="22"/>
      <c r="CW129" s="22"/>
      <c r="CX129" s="22"/>
      <c r="CY129" s="22"/>
      <c r="CZ129" s="22"/>
      <c r="DA129" s="22"/>
      <c r="DB129" s="22"/>
      <c r="DC129" s="22"/>
      <c r="DD129" s="22"/>
      <c r="DE129" s="22"/>
      <c r="DF129" s="22"/>
      <c r="DG129" s="22"/>
      <c r="DH129" s="22"/>
      <c r="DI129" s="22"/>
      <c r="DJ129" s="22"/>
      <c r="DK129" s="22"/>
      <c r="DL129" s="22"/>
      <c r="DM129" s="22"/>
      <c r="DN129" s="22"/>
      <c r="DO129" s="22"/>
      <c r="DP129" s="22"/>
      <c r="DQ129" s="22"/>
      <c r="DR129" s="22"/>
      <c r="DS129" s="22"/>
      <c r="DT129" s="22"/>
      <c r="DU129" s="22"/>
      <c r="DV129" s="22"/>
      <c r="DW129" s="22"/>
      <c r="DX129" s="22"/>
      <c r="DY129" s="22"/>
      <c r="DZ129" s="22"/>
      <c r="EA129" s="22"/>
      <c r="EB129" s="22"/>
      <c r="EC129" s="22"/>
      <c r="ED129" s="22"/>
      <c r="EE129" s="22"/>
      <c r="EF129" s="22"/>
      <c r="EG129" s="22"/>
      <c r="EH129" s="22"/>
      <c r="EI129" s="22"/>
      <c r="EJ129" s="22"/>
      <c r="EK129" s="22"/>
      <c r="EL129" s="22"/>
      <c r="EM129" s="22"/>
      <c r="EN129" s="22"/>
      <c r="EO129" s="22"/>
      <c r="EP129" s="22"/>
      <c r="EQ129" s="22"/>
      <c r="ER129" s="22"/>
      <c r="ES129" s="22"/>
      <c r="ET129" s="22"/>
      <c r="EU129" s="22"/>
      <c r="EV129" s="22"/>
      <c r="EW129" s="22"/>
      <c r="EX129" s="22"/>
      <c r="EY129" s="22"/>
      <c r="EZ129" s="22"/>
      <c r="FA129" s="22"/>
      <c r="FB129" s="22"/>
      <c r="FC129" s="22"/>
      <c r="FD129" s="22"/>
      <c r="FE129" s="22"/>
      <c r="FF129" s="22"/>
      <c r="FG129" s="22"/>
      <c r="FH129" s="22"/>
      <c r="FI129" s="22"/>
      <c r="FJ129" s="22"/>
      <c r="FK129" s="22"/>
      <c r="FL129" s="22"/>
      <c r="FM129" s="22"/>
      <c r="FN129" s="22"/>
      <c r="FO129" s="22"/>
      <c r="FP129" s="22"/>
      <c r="FQ129" s="22"/>
      <c r="FR129" s="22"/>
      <c r="FS129" s="22"/>
      <c r="FT129" s="22"/>
      <c r="FU129" s="22"/>
      <c r="FV129" s="22"/>
      <c r="FW129" s="22"/>
      <c r="FX129" s="22"/>
      <c r="FY129" s="22"/>
      <c r="FZ129" s="22"/>
      <c r="GA129" s="22"/>
      <c r="GB129" s="22"/>
      <c r="GC129" s="22"/>
      <c r="GD129" s="22"/>
      <c r="GE129" s="22"/>
      <c r="GF129" s="22"/>
      <c r="GG129" s="22"/>
      <c r="GH129" s="22"/>
      <c r="GI129" s="22"/>
      <c r="GJ129" s="22"/>
      <c r="GK129" s="22"/>
      <c r="GL129" s="22"/>
      <c r="GM129" s="22"/>
      <c r="GN129" s="22"/>
      <c r="GO129" s="22"/>
      <c r="GP129" s="22"/>
      <c r="GQ129" s="22"/>
      <c r="GR129" s="22"/>
      <c r="GS129" s="22"/>
      <c r="GT129" s="22"/>
      <c r="GU129" s="22"/>
      <c r="GV129" s="22"/>
      <c r="GW129" s="22"/>
      <c r="GX129" s="22"/>
      <c r="GY129" s="22"/>
      <c r="GZ129" s="22"/>
      <c r="HA129" s="22"/>
      <c r="HB129" s="22"/>
      <c r="HC129" s="22"/>
      <c r="HD129" s="22"/>
      <c r="HE129" s="22"/>
      <c r="HF129" s="22"/>
      <c r="HG129" s="22"/>
      <c r="HH129" s="22"/>
      <c r="HI129" s="22"/>
      <c r="HJ129" s="22"/>
      <c r="HK129" s="22"/>
      <c r="HL129" s="22"/>
      <c r="HM129" s="22"/>
      <c r="HN129" s="22"/>
      <c r="HO129" s="22"/>
      <c r="HP129" s="22"/>
      <c r="HQ129" s="22"/>
      <c r="HR129" s="22"/>
      <c r="HS129" s="22"/>
    </row>
    <row r="130" spans="1:227" s="24" customFormat="1" ht="15" customHeight="1">
      <c r="A130" s="371"/>
      <c r="B130" s="371"/>
      <c r="C130" s="433"/>
      <c r="D130" s="324"/>
      <c r="E130" s="143"/>
      <c r="F130" s="307"/>
      <c r="G130" s="428"/>
      <c r="H130" s="428"/>
      <c r="I130" s="412"/>
      <c r="J130" s="147"/>
      <c r="K130" s="415"/>
      <c r="L130" s="28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  <c r="AA130" s="34"/>
      <c r="AB130" s="34"/>
      <c r="AC130" s="34"/>
      <c r="AD130" s="34"/>
      <c r="AE130" s="34"/>
      <c r="AF130" s="32"/>
      <c r="AG130" s="28"/>
      <c r="AH130" s="32"/>
      <c r="AI130" s="28"/>
      <c r="AJ130" s="28"/>
      <c r="AK130" s="409"/>
      <c r="AL130" s="28"/>
      <c r="AM130" s="28"/>
      <c r="AN130" s="116"/>
      <c r="AO130" s="116"/>
      <c r="AP130" s="116"/>
      <c r="AQ130" s="116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428"/>
      <c r="BC130" s="349"/>
      <c r="BD130" s="346"/>
      <c r="BE130" s="354"/>
      <c r="BF130" s="363"/>
      <c r="BG130" s="363"/>
      <c r="BH130" s="357"/>
      <c r="BI130" s="112"/>
      <c r="BJ130" s="360"/>
      <c r="BK130" s="22"/>
      <c r="BL130" s="22"/>
      <c r="BM130" s="22"/>
      <c r="BN130" s="22"/>
      <c r="BO130" s="23"/>
      <c r="BP130" s="22"/>
      <c r="BQ130" s="22"/>
      <c r="BR130" s="22"/>
      <c r="BS130" s="22"/>
      <c r="BT130" s="22"/>
      <c r="BU130" s="22"/>
      <c r="BV130" s="22"/>
      <c r="BW130" s="22"/>
      <c r="BX130" s="22"/>
      <c r="BY130" s="22"/>
      <c r="BZ130" s="22"/>
      <c r="CA130" s="22"/>
      <c r="CB130" s="22"/>
      <c r="CC130" s="22"/>
      <c r="CD130" s="22"/>
      <c r="CE130" s="22"/>
      <c r="CF130" s="22"/>
      <c r="CG130" s="22"/>
      <c r="CH130" s="22"/>
      <c r="CI130" s="22"/>
      <c r="CJ130" s="22"/>
      <c r="CK130" s="22"/>
      <c r="CL130" s="22"/>
      <c r="CM130" s="22"/>
      <c r="CN130" s="22"/>
      <c r="CO130" s="22"/>
      <c r="CP130" s="22"/>
      <c r="CQ130" s="22"/>
      <c r="CR130" s="22"/>
      <c r="CS130" s="22"/>
      <c r="CT130" s="22"/>
      <c r="CU130" s="22"/>
      <c r="CV130" s="22"/>
      <c r="CW130" s="22"/>
      <c r="CX130" s="22"/>
      <c r="CY130" s="22"/>
      <c r="CZ130" s="22"/>
      <c r="DA130" s="22"/>
      <c r="DB130" s="22"/>
      <c r="DC130" s="22"/>
      <c r="DD130" s="22"/>
      <c r="DE130" s="22"/>
      <c r="DF130" s="22"/>
      <c r="DG130" s="22"/>
      <c r="DH130" s="22"/>
      <c r="DI130" s="22"/>
      <c r="DJ130" s="22"/>
      <c r="DK130" s="22"/>
      <c r="DL130" s="22"/>
      <c r="DM130" s="22"/>
      <c r="DN130" s="22"/>
      <c r="DO130" s="22"/>
      <c r="DP130" s="22"/>
      <c r="DQ130" s="22"/>
      <c r="DR130" s="22"/>
      <c r="DS130" s="22"/>
      <c r="DT130" s="22"/>
      <c r="DU130" s="22"/>
      <c r="DV130" s="22"/>
      <c r="DW130" s="22"/>
      <c r="DX130" s="22"/>
      <c r="DY130" s="22"/>
      <c r="DZ130" s="22"/>
      <c r="EA130" s="22"/>
      <c r="EB130" s="22"/>
      <c r="EC130" s="22"/>
      <c r="ED130" s="22"/>
      <c r="EE130" s="22"/>
      <c r="EF130" s="22"/>
      <c r="EG130" s="22"/>
      <c r="EH130" s="22"/>
      <c r="EI130" s="22"/>
      <c r="EJ130" s="22"/>
      <c r="EK130" s="22"/>
      <c r="EL130" s="22"/>
      <c r="EM130" s="22"/>
      <c r="EN130" s="22"/>
      <c r="EO130" s="22"/>
      <c r="EP130" s="22"/>
      <c r="EQ130" s="22"/>
      <c r="ER130" s="22"/>
      <c r="ES130" s="22"/>
      <c r="ET130" s="22"/>
      <c r="EU130" s="22"/>
      <c r="EV130" s="22"/>
      <c r="EW130" s="22"/>
      <c r="EX130" s="22"/>
      <c r="EY130" s="22"/>
      <c r="EZ130" s="22"/>
      <c r="FA130" s="22"/>
      <c r="FB130" s="22"/>
      <c r="FC130" s="22"/>
      <c r="FD130" s="22"/>
      <c r="FE130" s="22"/>
      <c r="FF130" s="22"/>
      <c r="FG130" s="22"/>
      <c r="FH130" s="22"/>
      <c r="FI130" s="22"/>
      <c r="FJ130" s="22"/>
      <c r="FK130" s="22"/>
      <c r="FL130" s="22"/>
      <c r="FM130" s="22"/>
      <c r="FN130" s="22"/>
      <c r="FO130" s="22"/>
      <c r="FP130" s="22"/>
      <c r="FQ130" s="22"/>
      <c r="FR130" s="22"/>
      <c r="FS130" s="22"/>
      <c r="FT130" s="22"/>
      <c r="FU130" s="22"/>
      <c r="FV130" s="22"/>
      <c r="FW130" s="22"/>
      <c r="FX130" s="22"/>
      <c r="FY130" s="22"/>
      <c r="FZ130" s="22"/>
      <c r="GA130" s="22"/>
      <c r="GB130" s="22"/>
      <c r="GC130" s="22"/>
      <c r="GD130" s="22"/>
      <c r="GE130" s="22"/>
      <c r="GF130" s="22"/>
      <c r="GG130" s="22"/>
      <c r="GH130" s="22"/>
      <c r="GI130" s="22"/>
      <c r="GJ130" s="22"/>
      <c r="GK130" s="22"/>
      <c r="GL130" s="22"/>
      <c r="GM130" s="22"/>
      <c r="GN130" s="22"/>
      <c r="GO130" s="22"/>
      <c r="GP130" s="22"/>
      <c r="GQ130" s="22"/>
      <c r="GR130" s="22"/>
      <c r="GS130" s="22"/>
      <c r="GT130" s="22"/>
      <c r="GU130" s="22"/>
      <c r="GV130" s="22"/>
      <c r="GW130" s="22"/>
      <c r="GX130" s="22"/>
      <c r="GY130" s="22"/>
      <c r="GZ130" s="22"/>
      <c r="HA130" s="22"/>
      <c r="HB130" s="22"/>
      <c r="HC130" s="22"/>
      <c r="HD130" s="22"/>
      <c r="HE130" s="22"/>
      <c r="HF130" s="22"/>
      <c r="HG130" s="22"/>
      <c r="HH130" s="22"/>
      <c r="HI130" s="22"/>
      <c r="HJ130" s="22"/>
      <c r="HK130" s="22"/>
      <c r="HL130" s="22"/>
      <c r="HM130" s="22"/>
      <c r="HN130" s="22"/>
      <c r="HO130" s="22"/>
      <c r="HP130" s="22"/>
      <c r="HQ130" s="22"/>
      <c r="HR130" s="22"/>
      <c r="HS130" s="22"/>
    </row>
    <row r="131" spans="1:227" s="24" customFormat="1" ht="15" customHeight="1">
      <c r="A131" s="371"/>
      <c r="B131" s="371"/>
      <c r="C131" s="433"/>
      <c r="D131" s="324"/>
      <c r="E131" s="143"/>
      <c r="F131" s="307"/>
      <c r="G131" s="428"/>
      <c r="H131" s="428"/>
      <c r="I131" s="412"/>
      <c r="J131" s="147"/>
      <c r="K131" s="415"/>
      <c r="L131" s="28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  <c r="AA131" s="34"/>
      <c r="AB131" s="34"/>
      <c r="AC131" s="34"/>
      <c r="AD131" s="34"/>
      <c r="AE131" s="34"/>
      <c r="AF131" s="32"/>
      <c r="AG131" s="28"/>
      <c r="AH131" s="32"/>
      <c r="AI131" s="28"/>
      <c r="AJ131" s="28"/>
      <c r="AK131" s="409"/>
      <c r="AL131" s="28"/>
      <c r="AM131" s="28"/>
      <c r="AN131" s="116"/>
      <c r="AO131" s="116"/>
      <c r="AP131" s="116"/>
      <c r="AQ131" s="116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428"/>
      <c r="BC131" s="349"/>
      <c r="BD131" s="346"/>
      <c r="BE131" s="354"/>
      <c r="BF131" s="363"/>
      <c r="BG131" s="363"/>
      <c r="BH131" s="357"/>
      <c r="BI131" s="112"/>
      <c r="BJ131" s="360"/>
      <c r="BK131" s="22"/>
      <c r="BL131" s="22"/>
      <c r="BM131" s="22"/>
      <c r="BN131" s="22"/>
      <c r="BO131" s="23"/>
      <c r="BP131" s="22"/>
      <c r="BQ131" s="22"/>
      <c r="BR131" s="22"/>
      <c r="BS131" s="22"/>
      <c r="BT131" s="22"/>
      <c r="BU131" s="22"/>
      <c r="BV131" s="22"/>
      <c r="BW131" s="22"/>
      <c r="BX131" s="22"/>
      <c r="BY131" s="22"/>
      <c r="BZ131" s="22"/>
      <c r="CA131" s="22"/>
      <c r="CB131" s="22"/>
      <c r="CC131" s="22"/>
      <c r="CD131" s="22"/>
      <c r="CE131" s="22"/>
      <c r="CF131" s="22"/>
      <c r="CG131" s="22"/>
      <c r="CH131" s="22"/>
      <c r="CI131" s="22"/>
      <c r="CJ131" s="22"/>
      <c r="CK131" s="22"/>
      <c r="CL131" s="22"/>
      <c r="CM131" s="22"/>
      <c r="CN131" s="22"/>
      <c r="CO131" s="22"/>
      <c r="CP131" s="22"/>
      <c r="CQ131" s="22"/>
      <c r="CR131" s="22"/>
      <c r="CS131" s="22"/>
      <c r="CT131" s="22"/>
      <c r="CU131" s="22"/>
      <c r="CV131" s="22"/>
      <c r="CW131" s="22"/>
      <c r="CX131" s="22"/>
      <c r="CY131" s="22"/>
      <c r="CZ131" s="22"/>
      <c r="DA131" s="22"/>
      <c r="DB131" s="22"/>
      <c r="DC131" s="22"/>
      <c r="DD131" s="22"/>
      <c r="DE131" s="22"/>
      <c r="DF131" s="22"/>
      <c r="DG131" s="22"/>
      <c r="DH131" s="22"/>
      <c r="DI131" s="22"/>
      <c r="DJ131" s="22"/>
      <c r="DK131" s="22"/>
      <c r="DL131" s="22"/>
      <c r="DM131" s="22"/>
      <c r="DN131" s="22"/>
      <c r="DO131" s="22"/>
      <c r="DP131" s="22"/>
      <c r="DQ131" s="22"/>
      <c r="DR131" s="22"/>
      <c r="DS131" s="22"/>
      <c r="DT131" s="22"/>
      <c r="DU131" s="22"/>
      <c r="DV131" s="22"/>
      <c r="DW131" s="22"/>
      <c r="DX131" s="22"/>
      <c r="DY131" s="22"/>
      <c r="DZ131" s="22"/>
      <c r="EA131" s="22"/>
      <c r="EB131" s="22"/>
      <c r="EC131" s="22"/>
      <c r="ED131" s="22"/>
      <c r="EE131" s="22"/>
      <c r="EF131" s="22"/>
      <c r="EG131" s="22"/>
      <c r="EH131" s="22"/>
      <c r="EI131" s="22"/>
      <c r="EJ131" s="22"/>
      <c r="EK131" s="22"/>
      <c r="EL131" s="22"/>
      <c r="EM131" s="22"/>
      <c r="EN131" s="22"/>
      <c r="EO131" s="22"/>
      <c r="EP131" s="22"/>
      <c r="EQ131" s="22"/>
      <c r="ER131" s="22"/>
      <c r="ES131" s="22"/>
      <c r="ET131" s="22"/>
      <c r="EU131" s="22"/>
      <c r="EV131" s="22"/>
      <c r="EW131" s="22"/>
      <c r="EX131" s="22"/>
      <c r="EY131" s="22"/>
      <c r="EZ131" s="22"/>
      <c r="FA131" s="22"/>
      <c r="FB131" s="22"/>
      <c r="FC131" s="22"/>
      <c r="FD131" s="22"/>
      <c r="FE131" s="22"/>
      <c r="FF131" s="22"/>
      <c r="FG131" s="22"/>
      <c r="FH131" s="22"/>
      <c r="FI131" s="22"/>
      <c r="FJ131" s="22"/>
      <c r="FK131" s="22"/>
      <c r="FL131" s="22"/>
      <c r="FM131" s="22"/>
      <c r="FN131" s="22"/>
      <c r="FO131" s="22"/>
      <c r="FP131" s="22"/>
      <c r="FQ131" s="22"/>
      <c r="FR131" s="22"/>
      <c r="FS131" s="22"/>
      <c r="FT131" s="22"/>
      <c r="FU131" s="22"/>
      <c r="FV131" s="22"/>
      <c r="FW131" s="22"/>
      <c r="FX131" s="22"/>
      <c r="FY131" s="22"/>
      <c r="FZ131" s="22"/>
      <c r="GA131" s="22"/>
      <c r="GB131" s="22"/>
      <c r="GC131" s="22"/>
      <c r="GD131" s="22"/>
      <c r="GE131" s="22"/>
      <c r="GF131" s="22"/>
      <c r="GG131" s="22"/>
      <c r="GH131" s="22"/>
      <c r="GI131" s="22"/>
      <c r="GJ131" s="22"/>
      <c r="GK131" s="22"/>
      <c r="GL131" s="22"/>
      <c r="GM131" s="22"/>
      <c r="GN131" s="22"/>
      <c r="GO131" s="22"/>
      <c r="GP131" s="22"/>
      <c r="GQ131" s="22"/>
      <c r="GR131" s="22"/>
      <c r="GS131" s="22"/>
      <c r="GT131" s="22"/>
      <c r="GU131" s="22"/>
      <c r="GV131" s="22"/>
      <c r="GW131" s="22"/>
      <c r="GX131" s="22"/>
      <c r="GY131" s="22"/>
      <c r="GZ131" s="22"/>
      <c r="HA131" s="22"/>
      <c r="HB131" s="22"/>
      <c r="HC131" s="22"/>
      <c r="HD131" s="22"/>
      <c r="HE131" s="22"/>
      <c r="HF131" s="22"/>
      <c r="HG131" s="22"/>
      <c r="HH131" s="22"/>
      <c r="HI131" s="22"/>
      <c r="HJ131" s="22"/>
      <c r="HK131" s="22"/>
      <c r="HL131" s="22"/>
      <c r="HM131" s="22"/>
      <c r="HN131" s="22"/>
      <c r="HO131" s="22"/>
      <c r="HP131" s="22"/>
      <c r="HQ131" s="22"/>
      <c r="HR131" s="22"/>
      <c r="HS131" s="22"/>
    </row>
    <row r="132" spans="1:227" s="24" customFormat="1" ht="15" customHeight="1">
      <c r="A132" s="371"/>
      <c r="B132" s="371"/>
      <c r="C132" s="433"/>
      <c r="D132" s="324"/>
      <c r="E132" s="143"/>
      <c r="F132" s="307"/>
      <c r="G132" s="428"/>
      <c r="H132" s="428"/>
      <c r="I132" s="412"/>
      <c r="J132" s="31"/>
      <c r="K132" s="415"/>
      <c r="L132" s="28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2"/>
      <c r="AG132" s="28"/>
      <c r="AH132" s="32"/>
      <c r="AI132" s="28"/>
      <c r="AJ132" s="28"/>
      <c r="AK132" s="409"/>
      <c r="AL132" s="28"/>
      <c r="AM132" s="28"/>
      <c r="AN132" s="116"/>
      <c r="AO132" s="116"/>
      <c r="AP132" s="116"/>
      <c r="AQ132" s="116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428"/>
      <c r="BC132" s="349"/>
      <c r="BD132" s="346"/>
      <c r="BE132" s="354"/>
      <c r="BF132" s="363"/>
      <c r="BG132" s="363"/>
      <c r="BH132" s="357"/>
      <c r="BI132" s="112"/>
      <c r="BJ132" s="360"/>
      <c r="BK132" s="22"/>
      <c r="BL132" s="22"/>
      <c r="BM132" s="22"/>
      <c r="BN132" s="22"/>
      <c r="BO132" s="23"/>
      <c r="BP132" s="22"/>
      <c r="BQ132" s="22"/>
      <c r="BR132" s="22"/>
      <c r="BS132" s="22"/>
      <c r="BT132" s="22"/>
      <c r="BU132" s="22"/>
      <c r="BV132" s="22"/>
      <c r="BW132" s="22"/>
      <c r="BX132" s="22"/>
      <c r="BY132" s="22"/>
      <c r="BZ132" s="22"/>
      <c r="CA132" s="22"/>
      <c r="CB132" s="22"/>
      <c r="CC132" s="22"/>
      <c r="CD132" s="22"/>
      <c r="CE132" s="22"/>
      <c r="CF132" s="22"/>
      <c r="CG132" s="22"/>
      <c r="CH132" s="22"/>
      <c r="CI132" s="22"/>
      <c r="CJ132" s="22"/>
      <c r="CK132" s="22"/>
      <c r="CL132" s="22"/>
      <c r="CM132" s="22"/>
      <c r="CN132" s="22"/>
      <c r="CO132" s="22"/>
      <c r="CP132" s="22"/>
      <c r="CQ132" s="22"/>
      <c r="CR132" s="22"/>
      <c r="CS132" s="22"/>
      <c r="CT132" s="22"/>
      <c r="CU132" s="22"/>
      <c r="CV132" s="22"/>
      <c r="CW132" s="22"/>
      <c r="CX132" s="22"/>
      <c r="CY132" s="22"/>
      <c r="CZ132" s="22"/>
      <c r="DA132" s="22"/>
      <c r="DB132" s="22"/>
      <c r="DC132" s="22"/>
      <c r="DD132" s="22"/>
      <c r="DE132" s="22"/>
      <c r="DF132" s="22"/>
      <c r="DG132" s="22"/>
      <c r="DH132" s="22"/>
      <c r="DI132" s="22"/>
      <c r="DJ132" s="22"/>
      <c r="DK132" s="22"/>
      <c r="DL132" s="22"/>
      <c r="DM132" s="22"/>
      <c r="DN132" s="22"/>
      <c r="DO132" s="22"/>
      <c r="DP132" s="22"/>
      <c r="DQ132" s="22"/>
      <c r="DR132" s="22"/>
      <c r="DS132" s="22"/>
      <c r="DT132" s="22"/>
      <c r="DU132" s="22"/>
      <c r="DV132" s="22"/>
      <c r="DW132" s="22"/>
      <c r="DX132" s="22"/>
      <c r="DY132" s="22"/>
      <c r="DZ132" s="22"/>
      <c r="EA132" s="22"/>
      <c r="EB132" s="22"/>
      <c r="EC132" s="22"/>
      <c r="ED132" s="22"/>
      <c r="EE132" s="22"/>
      <c r="EF132" s="22"/>
      <c r="EG132" s="22"/>
      <c r="EH132" s="22"/>
      <c r="EI132" s="22"/>
      <c r="EJ132" s="22"/>
      <c r="EK132" s="22"/>
      <c r="EL132" s="22"/>
      <c r="EM132" s="22"/>
      <c r="EN132" s="22"/>
      <c r="EO132" s="22"/>
      <c r="EP132" s="22"/>
      <c r="EQ132" s="22"/>
      <c r="ER132" s="22"/>
      <c r="ES132" s="22"/>
      <c r="ET132" s="22"/>
      <c r="EU132" s="22"/>
      <c r="EV132" s="22"/>
      <c r="EW132" s="22"/>
      <c r="EX132" s="22"/>
      <c r="EY132" s="22"/>
      <c r="EZ132" s="22"/>
      <c r="FA132" s="22"/>
      <c r="FB132" s="22"/>
      <c r="FC132" s="22"/>
      <c r="FD132" s="22"/>
      <c r="FE132" s="22"/>
      <c r="FF132" s="22"/>
      <c r="FG132" s="22"/>
      <c r="FH132" s="22"/>
      <c r="FI132" s="22"/>
      <c r="FJ132" s="22"/>
      <c r="FK132" s="22"/>
      <c r="FL132" s="22"/>
      <c r="FM132" s="22"/>
      <c r="FN132" s="22"/>
      <c r="FO132" s="22"/>
      <c r="FP132" s="22"/>
      <c r="FQ132" s="22"/>
      <c r="FR132" s="22"/>
      <c r="FS132" s="22"/>
      <c r="FT132" s="22"/>
      <c r="FU132" s="22"/>
      <c r="FV132" s="22"/>
      <c r="FW132" s="22"/>
      <c r="FX132" s="22"/>
      <c r="FY132" s="22"/>
      <c r="FZ132" s="22"/>
      <c r="GA132" s="22"/>
      <c r="GB132" s="22"/>
      <c r="GC132" s="22"/>
      <c r="GD132" s="22"/>
      <c r="GE132" s="22"/>
      <c r="GF132" s="22"/>
      <c r="GG132" s="22"/>
      <c r="GH132" s="22"/>
      <c r="GI132" s="22"/>
      <c r="GJ132" s="22"/>
      <c r="GK132" s="22"/>
      <c r="GL132" s="22"/>
      <c r="GM132" s="22"/>
      <c r="GN132" s="22"/>
      <c r="GO132" s="22"/>
      <c r="GP132" s="22"/>
      <c r="GQ132" s="22"/>
      <c r="GR132" s="22"/>
      <c r="GS132" s="22"/>
      <c r="GT132" s="22"/>
      <c r="GU132" s="22"/>
      <c r="GV132" s="22"/>
      <c r="GW132" s="22"/>
      <c r="GX132" s="22"/>
      <c r="GY132" s="22"/>
      <c r="GZ132" s="22"/>
      <c r="HA132" s="22"/>
      <c r="HB132" s="22"/>
      <c r="HC132" s="22"/>
      <c r="HD132" s="22"/>
      <c r="HE132" s="22"/>
      <c r="HF132" s="22"/>
      <c r="HG132" s="22"/>
      <c r="HH132" s="22"/>
      <c r="HI132" s="22"/>
      <c r="HJ132" s="22"/>
      <c r="HK132" s="22"/>
      <c r="HL132" s="22"/>
      <c r="HM132" s="22"/>
      <c r="HN132" s="22"/>
      <c r="HO132" s="22"/>
      <c r="HP132" s="22"/>
      <c r="HQ132" s="22"/>
      <c r="HR132" s="22"/>
      <c r="HS132" s="22"/>
    </row>
    <row r="133" spans="1:227" s="24" customFormat="1" ht="15" customHeight="1">
      <c r="A133" s="371"/>
      <c r="B133" s="371"/>
      <c r="C133" s="433"/>
      <c r="D133" s="324"/>
      <c r="E133" s="143"/>
      <c r="F133" s="307"/>
      <c r="G133" s="428"/>
      <c r="H133" s="428"/>
      <c r="I133" s="412"/>
      <c r="J133" s="148"/>
      <c r="K133" s="415"/>
      <c r="L133" s="28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3"/>
      <c r="AG133" s="34"/>
      <c r="AH133" s="33"/>
      <c r="AI133" s="34"/>
      <c r="AJ133" s="34"/>
      <c r="AK133" s="409"/>
      <c r="AL133" s="28"/>
      <c r="AM133" s="28"/>
      <c r="AN133" s="116"/>
      <c r="AO133" s="116"/>
      <c r="AP133" s="116"/>
      <c r="AQ133" s="116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428"/>
      <c r="BC133" s="349"/>
      <c r="BD133" s="346"/>
      <c r="BE133" s="354"/>
      <c r="BF133" s="363"/>
      <c r="BG133" s="363"/>
      <c r="BH133" s="357"/>
      <c r="BI133" s="112"/>
      <c r="BJ133" s="360"/>
      <c r="BK133" s="22"/>
      <c r="BL133" s="22"/>
      <c r="BM133" s="22"/>
      <c r="BN133" s="22"/>
      <c r="BO133" s="23"/>
      <c r="BP133" s="22"/>
      <c r="BQ133" s="22"/>
      <c r="BR133" s="22"/>
      <c r="BS133" s="22"/>
      <c r="BT133" s="22"/>
      <c r="BU133" s="22"/>
      <c r="BV133" s="22"/>
      <c r="BW133" s="22"/>
      <c r="BX133" s="22"/>
      <c r="BY133" s="22"/>
      <c r="BZ133" s="22"/>
      <c r="CA133" s="22"/>
      <c r="CB133" s="22"/>
      <c r="CC133" s="22"/>
      <c r="CD133" s="22"/>
      <c r="CE133" s="22"/>
      <c r="CF133" s="22"/>
      <c r="CG133" s="22"/>
      <c r="CH133" s="22"/>
      <c r="CI133" s="22"/>
      <c r="CJ133" s="22"/>
      <c r="CK133" s="22"/>
      <c r="CL133" s="22"/>
      <c r="CM133" s="22"/>
      <c r="CN133" s="22"/>
      <c r="CO133" s="22"/>
      <c r="CP133" s="22"/>
      <c r="CQ133" s="22"/>
      <c r="CR133" s="22"/>
      <c r="CS133" s="22"/>
      <c r="CT133" s="22"/>
      <c r="CU133" s="22"/>
      <c r="CV133" s="22"/>
      <c r="CW133" s="22"/>
      <c r="CX133" s="22"/>
      <c r="CY133" s="22"/>
      <c r="CZ133" s="22"/>
      <c r="DA133" s="22"/>
      <c r="DB133" s="22"/>
      <c r="DC133" s="22"/>
      <c r="DD133" s="22"/>
      <c r="DE133" s="22"/>
      <c r="DF133" s="22"/>
      <c r="DG133" s="22"/>
      <c r="DH133" s="22"/>
      <c r="DI133" s="22"/>
      <c r="DJ133" s="22"/>
      <c r="DK133" s="22"/>
      <c r="DL133" s="22"/>
      <c r="DM133" s="22"/>
      <c r="DN133" s="22"/>
      <c r="DO133" s="22"/>
      <c r="DP133" s="22"/>
      <c r="DQ133" s="22"/>
      <c r="DR133" s="22"/>
      <c r="DS133" s="22"/>
      <c r="DT133" s="22"/>
      <c r="DU133" s="22"/>
      <c r="DV133" s="22"/>
      <c r="DW133" s="22"/>
      <c r="DX133" s="22"/>
      <c r="DY133" s="22"/>
      <c r="DZ133" s="22"/>
      <c r="EA133" s="22"/>
      <c r="EB133" s="22"/>
      <c r="EC133" s="22"/>
      <c r="ED133" s="22"/>
      <c r="EE133" s="22"/>
      <c r="EF133" s="22"/>
      <c r="EG133" s="22"/>
      <c r="EH133" s="22"/>
      <c r="EI133" s="22"/>
      <c r="EJ133" s="22"/>
      <c r="EK133" s="22"/>
      <c r="EL133" s="22"/>
      <c r="EM133" s="22"/>
      <c r="EN133" s="22"/>
      <c r="EO133" s="22"/>
      <c r="EP133" s="22"/>
      <c r="EQ133" s="22"/>
      <c r="ER133" s="22"/>
      <c r="ES133" s="22"/>
      <c r="ET133" s="22"/>
      <c r="EU133" s="22"/>
      <c r="EV133" s="22"/>
      <c r="EW133" s="22"/>
      <c r="EX133" s="22"/>
      <c r="EY133" s="22"/>
      <c r="EZ133" s="22"/>
      <c r="FA133" s="22"/>
      <c r="FB133" s="22"/>
      <c r="FC133" s="22"/>
      <c r="FD133" s="22"/>
      <c r="FE133" s="22"/>
      <c r="FF133" s="22"/>
      <c r="FG133" s="22"/>
      <c r="FH133" s="22"/>
      <c r="FI133" s="22"/>
      <c r="FJ133" s="22"/>
      <c r="FK133" s="22"/>
      <c r="FL133" s="22"/>
      <c r="FM133" s="22"/>
      <c r="FN133" s="22"/>
      <c r="FO133" s="22"/>
      <c r="FP133" s="22"/>
      <c r="FQ133" s="22"/>
      <c r="FR133" s="22"/>
      <c r="FS133" s="22"/>
      <c r="FT133" s="22"/>
      <c r="FU133" s="22"/>
      <c r="FV133" s="22"/>
      <c r="FW133" s="22"/>
      <c r="FX133" s="22"/>
      <c r="FY133" s="22"/>
      <c r="FZ133" s="22"/>
      <c r="GA133" s="22"/>
      <c r="GB133" s="22"/>
      <c r="GC133" s="22"/>
      <c r="GD133" s="22"/>
      <c r="GE133" s="22"/>
      <c r="GF133" s="22"/>
      <c r="GG133" s="22"/>
      <c r="GH133" s="22"/>
      <c r="GI133" s="22"/>
      <c r="GJ133" s="22"/>
      <c r="GK133" s="22"/>
      <c r="GL133" s="22"/>
      <c r="GM133" s="22"/>
      <c r="GN133" s="22"/>
      <c r="GO133" s="22"/>
      <c r="GP133" s="22"/>
      <c r="GQ133" s="22"/>
      <c r="GR133" s="22"/>
      <c r="GS133" s="22"/>
      <c r="GT133" s="22"/>
      <c r="GU133" s="22"/>
      <c r="GV133" s="22"/>
      <c r="GW133" s="22"/>
      <c r="GX133" s="22"/>
      <c r="GY133" s="22"/>
      <c r="GZ133" s="22"/>
      <c r="HA133" s="22"/>
      <c r="HB133" s="22"/>
      <c r="HC133" s="22"/>
      <c r="HD133" s="22"/>
      <c r="HE133" s="22"/>
      <c r="HF133" s="22"/>
      <c r="HG133" s="22"/>
      <c r="HH133" s="22"/>
      <c r="HI133" s="22"/>
      <c r="HJ133" s="22"/>
      <c r="HK133" s="22"/>
      <c r="HL133" s="22"/>
      <c r="HM133" s="22"/>
      <c r="HN133" s="22"/>
      <c r="HO133" s="22"/>
      <c r="HP133" s="22"/>
      <c r="HQ133" s="22"/>
      <c r="HR133" s="22"/>
      <c r="HS133" s="22"/>
    </row>
    <row r="134" spans="1:227" s="24" customFormat="1" ht="15" customHeight="1">
      <c r="A134" s="371"/>
      <c r="B134" s="371"/>
      <c r="C134" s="433"/>
      <c r="D134" s="324"/>
      <c r="E134" s="143"/>
      <c r="F134" s="307"/>
      <c r="G134" s="428"/>
      <c r="H134" s="428"/>
      <c r="I134" s="412"/>
      <c r="J134" s="147"/>
      <c r="K134" s="415"/>
      <c r="L134" s="28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  <c r="AA134" s="34"/>
      <c r="AB134" s="34"/>
      <c r="AC134" s="34"/>
      <c r="AD134" s="34"/>
      <c r="AE134" s="34"/>
      <c r="AF134" s="32"/>
      <c r="AG134" s="28"/>
      <c r="AH134" s="32"/>
      <c r="AI134" s="28"/>
      <c r="AJ134" s="28"/>
      <c r="AK134" s="409"/>
      <c r="AL134" s="28"/>
      <c r="AM134" s="28"/>
      <c r="AN134" s="116"/>
      <c r="AO134" s="116"/>
      <c r="AP134" s="116"/>
      <c r="AQ134" s="116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428"/>
      <c r="BC134" s="349"/>
      <c r="BD134" s="346"/>
      <c r="BE134" s="354"/>
      <c r="BF134" s="363"/>
      <c r="BG134" s="363"/>
      <c r="BH134" s="357"/>
      <c r="BI134" s="112"/>
      <c r="BJ134" s="360"/>
      <c r="BK134" s="22"/>
      <c r="BL134" s="22"/>
      <c r="BM134" s="22"/>
      <c r="BN134" s="22"/>
      <c r="BO134" s="23"/>
      <c r="BP134" s="22"/>
      <c r="BQ134" s="22"/>
      <c r="BR134" s="22"/>
      <c r="BS134" s="22"/>
      <c r="BT134" s="22"/>
      <c r="BU134" s="22"/>
      <c r="BV134" s="22"/>
      <c r="BW134" s="22"/>
      <c r="BX134" s="22"/>
      <c r="BY134" s="22"/>
      <c r="BZ134" s="22"/>
      <c r="CA134" s="22"/>
      <c r="CB134" s="22"/>
      <c r="CC134" s="22"/>
      <c r="CD134" s="22"/>
      <c r="CE134" s="22"/>
      <c r="CF134" s="22"/>
      <c r="CG134" s="22"/>
      <c r="CH134" s="22"/>
      <c r="CI134" s="22"/>
      <c r="CJ134" s="22"/>
      <c r="CK134" s="22"/>
      <c r="CL134" s="22"/>
      <c r="CM134" s="22"/>
      <c r="CN134" s="22"/>
      <c r="CO134" s="22"/>
      <c r="CP134" s="22"/>
      <c r="CQ134" s="22"/>
      <c r="CR134" s="22"/>
      <c r="CS134" s="22"/>
      <c r="CT134" s="22"/>
      <c r="CU134" s="22"/>
      <c r="CV134" s="22"/>
      <c r="CW134" s="22"/>
      <c r="CX134" s="22"/>
      <c r="CY134" s="22"/>
      <c r="CZ134" s="22"/>
      <c r="DA134" s="22"/>
      <c r="DB134" s="22"/>
      <c r="DC134" s="22"/>
      <c r="DD134" s="22"/>
      <c r="DE134" s="22"/>
      <c r="DF134" s="22"/>
      <c r="DG134" s="22"/>
      <c r="DH134" s="22"/>
      <c r="DI134" s="22"/>
      <c r="DJ134" s="22"/>
      <c r="DK134" s="22"/>
      <c r="DL134" s="22"/>
      <c r="DM134" s="22"/>
      <c r="DN134" s="22"/>
      <c r="DO134" s="22"/>
      <c r="DP134" s="22"/>
      <c r="DQ134" s="22"/>
      <c r="DR134" s="22"/>
      <c r="DS134" s="22"/>
      <c r="DT134" s="22"/>
      <c r="DU134" s="22"/>
      <c r="DV134" s="22"/>
      <c r="DW134" s="22"/>
      <c r="DX134" s="22"/>
      <c r="DY134" s="22"/>
      <c r="DZ134" s="22"/>
      <c r="EA134" s="22"/>
      <c r="EB134" s="22"/>
      <c r="EC134" s="22"/>
      <c r="ED134" s="22"/>
      <c r="EE134" s="22"/>
      <c r="EF134" s="22"/>
      <c r="EG134" s="22"/>
      <c r="EH134" s="22"/>
      <c r="EI134" s="22"/>
      <c r="EJ134" s="22"/>
      <c r="EK134" s="22"/>
      <c r="EL134" s="22"/>
      <c r="EM134" s="22"/>
      <c r="EN134" s="22"/>
      <c r="EO134" s="22"/>
      <c r="EP134" s="22"/>
      <c r="EQ134" s="22"/>
      <c r="ER134" s="22"/>
      <c r="ES134" s="22"/>
      <c r="ET134" s="22"/>
      <c r="EU134" s="22"/>
      <c r="EV134" s="22"/>
      <c r="EW134" s="22"/>
      <c r="EX134" s="22"/>
      <c r="EY134" s="22"/>
      <c r="EZ134" s="22"/>
      <c r="FA134" s="22"/>
      <c r="FB134" s="22"/>
      <c r="FC134" s="22"/>
      <c r="FD134" s="22"/>
      <c r="FE134" s="22"/>
      <c r="FF134" s="22"/>
      <c r="FG134" s="22"/>
      <c r="FH134" s="22"/>
      <c r="FI134" s="22"/>
      <c r="FJ134" s="22"/>
      <c r="FK134" s="22"/>
      <c r="FL134" s="22"/>
      <c r="FM134" s="22"/>
      <c r="FN134" s="22"/>
      <c r="FO134" s="22"/>
      <c r="FP134" s="22"/>
      <c r="FQ134" s="22"/>
      <c r="FR134" s="22"/>
      <c r="FS134" s="22"/>
      <c r="FT134" s="22"/>
      <c r="FU134" s="22"/>
      <c r="FV134" s="22"/>
      <c r="FW134" s="22"/>
      <c r="FX134" s="22"/>
      <c r="FY134" s="22"/>
      <c r="FZ134" s="22"/>
      <c r="GA134" s="22"/>
      <c r="GB134" s="22"/>
      <c r="GC134" s="22"/>
      <c r="GD134" s="22"/>
      <c r="GE134" s="22"/>
      <c r="GF134" s="22"/>
      <c r="GG134" s="22"/>
      <c r="GH134" s="22"/>
      <c r="GI134" s="22"/>
      <c r="GJ134" s="22"/>
      <c r="GK134" s="22"/>
      <c r="GL134" s="22"/>
      <c r="GM134" s="22"/>
      <c r="GN134" s="22"/>
      <c r="GO134" s="22"/>
      <c r="GP134" s="22"/>
      <c r="GQ134" s="22"/>
      <c r="GR134" s="22"/>
      <c r="GS134" s="22"/>
      <c r="GT134" s="22"/>
      <c r="GU134" s="22"/>
      <c r="GV134" s="22"/>
      <c r="GW134" s="22"/>
      <c r="GX134" s="22"/>
      <c r="GY134" s="22"/>
      <c r="GZ134" s="22"/>
      <c r="HA134" s="22"/>
      <c r="HB134" s="22"/>
      <c r="HC134" s="22"/>
      <c r="HD134" s="22"/>
      <c r="HE134" s="22"/>
      <c r="HF134" s="22"/>
      <c r="HG134" s="22"/>
      <c r="HH134" s="22"/>
      <c r="HI134" s="22"/>
      <c r="HJ134" s="22"/>
      <c r="HK134" s="22"/>
      <c r="HL134" s="22"/>
      <c r="HM134" s="22"/>
      <c r="HN134" s="22"/>
      <c r="HO134" s="22"/>
      <c r="HP134" s="22"/>
      <c r="HQ134" s="22"/>
      <c r="HR134" s="22"/>
      <c r="HS134" s="22"/>
    </row>
    <row r="135" spans="1:227" s="24" customFormat="1" ht="15" customHeight="1">
      <c r="A135" s="371"/>
      <c r="B135" s="371"/>
      <c r="C135" s="433"/>
      <c r="D135" s="324"/>
      <c r="E135" s="143"/>
      <c r="F135" s="307"/>
      <c r="G135" s="428"/>
      <c r="H135" s="428"/>
      <c r="I135" s="412"/>
      <c r="J135" s="147"/>
      <c r="K135" s="415"/>
      <c r="L135" s="28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  <c r="AA135" s="34"/>
      <c r="AB135" s="34"/>
      <c r="AC135" s="34"/>
      <c r="AD135" s="34"/>
      <c r="AE135" s="34"/>
      <c r="AF135" s="32"/>
      <c r="AG135" s="28"/>
      <c r="AH135" s="32"/>
      <c r="AI135" s="28"/>
      <c r="AJ135" s="28"/>
      <c r="AK135" s="409"/>
      <c r="AL135" s="28"/>
      <c r="AM135" s="28"/>
      <c r="AN135" s="116"/>
      <c r="AO135" s="116"/>
      <c r="AP135" s="116"/>
      <c r="AQ135" s="116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428"/>
      <c r="BC135" s="349"/>
      <c r="BD135" s="346"/>
      <c r="BE135" s="354"/>
      <c r="BF135" s="363"/>
      <c r="BG135" s="363"/>
      <c r="BH135" s="357"/>
      <c r="BI135" s="112"/>
      <c r="BJ135" s="360"/>
      <c r="BK135" s="22"/>
      <c r="BL135" s="22"/>
      <c r="BM135" s="22"/>
      <c r="BN135" s="22"/>
      <c r="BO135" s="23"/>
      <c r="BP135" s="22"/>
      <c r="BQ135" s="22"/>
      <c r="BR135" s="22"/>
      <c r="BS135" s="22"/>
      <c r="BT135" s="22"/>
      <c r="BU135" s="22"/>
      <c r="BV135" s="22"/>
      <c r="BW135" s="22"/>
      <c r="BX135" s="22"/>
      <c r="BY135" s="22"/>
      <c r="BZ135" s="22"/>
      <c r="CA135" s="22"/>
      <c r="CB135" s="22"/>
      <c r="CC135" s="22"/>
      <c r="CD135" s="22"/>
      <c r="CE135" s="22"/>
      <c r="CF135" s="22"/>
      <c r="CG135" s="22"/>
      <c r="CH135" s="22"/>
      <c r="CI135" s="22"/>
      <c r="CJ135" s="22"/>
      <c r="CK135" s="22"/>
      <c r="CL135" s="22"/>
      <c r="CM135" s="22"/>
      <c r="CN135" s="22"/>
      <c r="CO135" s="22"/>
      <c r="CP135" s="22"/>
      <c r="CQ135" s="22"/>
      <c r="CR135" s="22"/>
      <c r="CS135" s="22"/>
      <c r="CT135" s="22"/>
      <c r="CU135" s="22"/>
      <c r="CV135" s="22"/>
      <c r="CW135" s="22"/>
      <c r="CX135" s="22"/>
      <c r="CY135" s="22"/>
      <c r="CZ135" s="22"/>
      <c r="DA135" s="22"/>
      <c r="DB135" s="22"/>
      <c r="DC135" s="22"/>
      <c r="DD135" s="22"/>
      <c r="DE135" s="22"/>
      <c r="DF135" s="22"/>
      <c r="DG135" s="22"/>
      <c r="DH135" s="22"/>
      <c r="DI135" s="22"/>
      <c r="DJ135" s="22"/>
      <c r="DK135" s="22"/>
      <c r="DL135" s="22"/>
      <c r="DM135" s="22"/>
      <c r="DN135" s="22"/>
      <c r="DO135" s="22"/>
      <c r="DP135" s="22"/>
      <c r="DQ135" s="22"/>
      <c r="DR135" s="22"/>
      <c r="DS135" s="22"/>
      <c r="DT135" s="22"/>
      <c r="DU135" s="22"/>
      <c r="DV135" s="22"/>
      <c r="DW135" s="22"/>
      <c r="DX135" s="22"/>
      <c r="DY135" s="22"/>
      <c r="DZ135" s="22"/>
      <c r="EA135" s="22"/>
      <c r="EB135" s="22"/>
      <c r="EC135" s="22"/>
      <c r="ED135" s="22"/>
      <c r="EE135" s="22"/>
      <c r="EF135" s="22"/>
      <c r="EG135" s="22"/>
      <c r="EH135" s="22"/>
      <c r="EI135" s="22"/>
      <c r="EJ135" s="22"/>
      <c r="EK135" s="22"/>
      <c r="EL135" s="22"/>
      <c r="EM135" s="22"/>
      <c r="EN135" s="22"/>
      <c r="EO135" s="22"/>
      <c r="EP135" s="22"/>
      <c r="EQ135" s="22"/>
      <c r="ER135" s="22"/>
      <c r="ES135" s="22"/>
      <c r="ET135" s="22"/>
      <c r="EU135" s="22"/>
      <c r="EV135" s="22"/>
      <c r="EW135" s="22"/>
      <c r="EX135" s="22"/>
      <c r="EY135" s="22"/>
      <c r="EZ135" s="22"/>
      <c r="FA135" s="22"/>
      <c r="FB135" s="22"/>
      <c r="FC135" s="22"/>
      <c r="FD135" s="22"/>
      <c r="FE135" s="22"/>
      <c r="FF135" s="22"/>
      <c r="FG135" s="22"/>
      <c r="FH135" s="22"/>
      <c r="FI135" s="22"/>
      <c r="FJ135" s="22"/>
      <c r="FK135" s="22"/>
      <c r="FL135" s="22"/>
      <c r="FM135" s="22"/>
      <c r="FN135" s="22"/>
      <c r="FO135" s="22"/>
      <c r="FP135" s="22"/>
      <c r="FQ135" s="22"/>
      <c r="FR135" s="22"/>
      <c r="FS135" s="22"/>
      <c r="FT135" s="22"/>
      <c r="FU135" s="22"/>
      <c r="FV135" s="22"/>
      <c r="FW135" s="22"/>
      <c r="FX135" s="22"/>
      <c r="FY135" s="22"/>
      <c r="FZ135" s="22"/>
      <c r="GA135" s="22"/>
      <c r="GB135" s="22"/>
      <c r="GC135" s="22"/>
      <c r="GD135" s="22"/>
      <c r="GE135" s="22"/>
      <c r="GF135" s="22"/>
      <c r="GG135" s="22"/>
      <c r="GH135" s="22"/>
      <c r="GI135" s="22"/>
      <c r="GJ135" s="22"/>
      <c r="GK135" s="22"/>
      <c r="GL135" s="22"/>
      <c r="GM135" s="22"/>
      <c r="GN135" s="22"/>
      <c r="GO135" s="22"/>
      <c r="GP135" s="22"/>
      <c r="GQ135" s="22"/>
      <c r="GR135" s="22"/>
      <c r="GS135" s="22"/>
      <c r="GT135" s="22"/>
      <c r="GU135" s="22"/>
      <c r="GV135" s="22"/>
      <c r="GW135" s="22"/>
      <c r="GX135" s="22"/>
      <c r="GY135" s="22"/>
      <c r="GZ135" s="22"/>
      <c r="HA135" s="22"/>
      <c r="HB135" s="22"/>
      <c r="HC135" s="22"/>
      <c r="HD135" s="22"/>
      <c r="HE135" s="22"/>
      <c r="HF135" s="22"/>
      <c r="HG135" s="22"/>
      <c r="HH135" s="22"/>
      <c r="HI135" s="22"/>
      <c r="HJ135" s="22"/>
      <c r="HK135" s="22"/>
      <c r="HL135" s="22"/>
      <c r="HM135" s="22"/>
      <c r="HN135" s="22"/>
      <c r="HO135" s="22"/>
      <c r="HP135" s="22"/>
      <c r="HQ135" s="22"/>
      <c r="HR135" s="22"/>
      <c r="HS135" s="22"/>
    </row>
    <row r="136" spans="1:227" s="24" customFormat="1" ht="15" customHeight="1">
      <c r="A136" s="371"/>
      <c r="B136" s="371"/>
      <c r="C136" s="433"/>
      <c r="D136" s="324"/>
      <c r="E136" s="143"/>
      <c r="F136" s="307"/>
      <c r="G136" s="428"/>
      <c r="H136" s="428"/>
      <c r="I136" s="412"/>
      <c r="J136" s="147"/>
      <c r="K136" s="415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32"/>
      <c r="AG136" s="28"/>
      <c r="AH136" s="32"/>
      <c r="AI136" s="28"/>
      <c r="AJ136" s="28"/>
      <c r="AK136" s="409"/>
      <c r="AL136" s="28"/>
      <c r="AM136" s="28"/>
      <c r="AN136" s="116"/>
      <c r="AO136" s="116"/>
      <c r="AP136" s="116"/>
      <c r="AQ136" s="116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428"/>
      <c r="BC136" s="349"/>
      <c r="BD136" s="346"/>
      <c r="BE136" s="354"/>
      <c r="BF136" s="363"/>
      <c r="BG136" s="363"/>
      <c r="BH136" s="357"/>
      <c r="BI136" s="112"/>
      <c r="BJ136" s="360"/>
      <c r="BK136" s="22"/>
      <c r="BL136" s="22"/>
      <c r="BM136" s="22"/>
      <c r="BN136" s="22"/>
      <c r="BO136" s="23"/>
      <c r="BP136" s="22"/>
      <c r="BQ136" s="22"/>
      <c r="BR136" s="22"/>
      <c r="BS136" s="22"/>
      <c r="BT136" s="22"/>
      <c r="BU136" s="22"/>
      <c r="BV136" s="22"/>
      <c r="BW136" s="22"/>
      <c r="BX136" s="22"/>
      <c r="BY136" s="22"/>
      <c r="BZ136" s="22"/>
      <c r="CA136" s="22"/>
      <c r="CB136" s="22"/>
      <c r="CC136" s="22"/>
      <c r="CD136" s="22"/>
      <c r="CE136" s="22"/>
      <c r="CF136" s="22"/>
      <c r="CG136" s="22"/>
      <c r="CH136" s="22"/>
      <c r="CI136" s="22"/>
      <c r="CJ136" s="22"/>
      <c r="CK136" s="22"/>
      <c r="CL136" s="22"/>
      <c r="CM136" s="22"/>
      <c r="CN136" s="22"/>
      <c r="CO136" s="22"/>
      <c r="CP136" s="22"/>
      <c r="CQ136" s="22"/>
      <c r="CR136" s="22"/>
      <c r="CS136" s="22"/>
      <c r="CT136" s="22"/>
      <c r="CU136" s="22"/>
      <c r="CV136" s="22"/>
      <c r="CW136" s="22"/>
      <c r="CX136" s="22"/>
      <c r="CY136" s="22"/>
      <c r="CZ136" s="22"/>
      <c r="DA136" s="22"/>
      <c r="DB136" s="22"/>
      <c r="DC136" s="22"/>
      <c r="DD136" s="22"/>
      <c r="DE136" s="22"/>
      <c r="DF136" s="22"/>
      <c r="DG136" s="22"/>
      <c r="DH136" s="22"/>
      <c r="DI136" s="22"/>
      <c r="DJ136" s="22"/>
      <c r="DK136" s="22"/>
      <c r="DL136" s="22"/>
      <c r="DM136" s="22"/>
      <c r="DN136" s="22"/>
      <c r="DO136" s="22"/>
      <c r="DP136" s="22"/>
      <c r="DQ136" s="22"/>
      <c r="DR136" s="22"/>
      <c r="DS136" s="22"/>
      <c r="DT136" s="22"/>
      <c r="DU136" s="22"/>
      <c r="DV136" s="22"/>
      <c r="DW136" s="22"/>
      <c r="DX136" s="22"/>
      <c r="DY136" s="22"/>
      <c r="DZ136" s="22"/>
      <c r="EA136" s="22"/>
      <c r="EB136" s="22"/>
      <c r="EC136" s="22"/>
      <c r="ED136" s="22"/>
      <c r="EE136" s="22"/>
      <c r="EF136" s="22"/>
      <c r="EG136" s="22"/>
      <c r="EH136" s="22"/>
      <c r="EI136" s="22"/>
      <c r="EJ136" s="22"/>
      <c r="EK136" s="22"/>
      <c r="EL136" s="22"/>
      <c r="EM136" s="22"/>
      <c r="EN136" s="22"/>
      <c r="EO136" s="22"/>
      <c r="EP136" s="22"/>
      <c r="EQ136" s="22"/>
      <c r="ER136" s="22"/>
      <c r="ES136" s="22"/>
      <c r="ET136" s="22"/>
      <c r="EU136" s="22"/>
      <c r="EV136" s="22"/>
      <c r="EW136" s="22"/>
      <c r="EX136" s="22"/>
      <c r="EY136" s="22"/>
      <c r="EZ136" s="22"/>
      <c r="FA136" s="22"/>
      <c r="FB136" s="22"/>
      <c r="FC136" s="22"/>
      <c r="FD136" s="22"/>
      <c r="FE136" s="22"/>
      <c r="FF136" s="22"/>
      <c r="FG136" s="22"/>
      <c r="FH136" s="22"/>
      <c r="FI136" s="22"/>
      <c r="FJ136" s="22"/>
      <c r="FK136" s="22"/>
      <c r="FL136" s="22"/>
      <c r="FM136" s="22"/>
      <c r="FN136" s="22"/>
      <c r="FO136" s="22"/>
      <c r="FP136" s="22"/>
      <c r="FQ136" s="22"/>
      <c r="FR136" s="22"/>
      <c r="FS136" s="22"/>
      <c r="FT136" s="22"/>
      <c r="FU136" s="22"/>
      <c r="FV136" s="22"/>
      <c r="FW136" s="22"/>
      <c r="FX136" s="22"/>
      <c r="FY136" s="22"/>
      <c r="FZ136" s="22"/>
      <c r="GA136" s="22"/>
      <c r="GB136" s="22"/>
      <c r="GC136" s="22"/>
      <c r="GD136" s="22"/>
      <c r="GE136" s="22"/>
      <c r="GF136" s="22"/>
      <c r="GG136" s="22"/>
      <c r="GH136" s="22"/>
      <c r="GI136" s="22"/>
      <c r="GJ136" s="22"/>
      <c r="GK136" s="22"/>
      <c r="GL136" s="22"/>
      <c r="GM136" s="22"/>
      <c r="GN136" s="22"/>
      <c r="GO136" s="22"/>
      <c r="GP136" s="22"/>
      <c r="GQ136" s="22"/>
      <c r="GR136" s="22"/>
      <c r="GS136" s="22"/>
      <c r="GT136" s="22"/>
      <c r="GU136" s="22"/>
      <c r="GV136" s="22"/>
      <c r="GW136" s="22"/>
      <c r="GX136" s="22"/>
      <c r="GY136" s="22"/>
      <c r="GZ136" s="22"/>
      <c r="HA136" s="22"/>
      <c r="HB136" s="22"/>
      <c r="HC136" s="22"/>
      <c r="HD136" s="22"/>
      <c r="HE136" s="22"/>
      <c r="HF136" s="22"/>
      <c r="HG136" s="22"/>
      <c r="HH136" s="22"/>
      <c r="HI136" s="22"/>
      <c r="HJ136" s="22"/>
      <c r="HK136" s="22"/>
      <c r="HL136" s="22"/>
      <c r="HM136" s="22"/>
      <c r="HN136" s="22"/>
      <c r="HO136" s="22"/>
      <c r="HP136" s="22"/>
      <c r="HQ136" s="22"/>
      <c r="HR136" s="22"/>
      <c r="HS136" s="22"/>
    </row>
    <row r="137" spans="1:227" s="24" customFormat="1" ht="15.75" customHeight="1" thickBot="1">
      <c r="A137" s="372"/>
      <c r="B137" s="372"/>
      <c r="C137" s="434"/>
      <c r="D137" s="325"/>
      <c r="E137" s="144"/>
      <c r="F137" s="308"/>
      <c r="G137" s="429"/>
      <c r="H137" s="429"/>
      <c r="I137" s="413"/>
      <c r="J137" s="149"/>
      <c r="K137" s="416"/>
      <c r="L137" s="39"/>
      <c r="M137" s="39"/>
      <c r="N137" s="39"/>
      <c r="O137" s="39"/>
      <c r="P137" s="39"/>
      <c r="Q137" s="39"/>
      <c r="R137" s="39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40"/>
      <c r="AF137" s="38"/>
      <c r="AG137" s="39"/>
      <c r="AH137" s="38"/>
      <c r="AI137" s="39"/>
      <c r="AJ137" s="39"/>
      <c r="AK137" s="410"/>
      <c r="AL137" s="40"/>
      <c r="AM137" s="40"/>
      <c r="AN137" s="117"/>
      <c r="AO137" s="117"/>
      <c r="AP137" s="117"/>
      <c r="AQ137" s="117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29"/>
      <c r="BC137" s="350"/>
      <c r="BD137" s="347"/>
      <c r="BE137" s="355"/>
      <c r="BF137" s="364"/>
      <c r="BG137" s="364"/>
      <c r="BH137" s="358"/>
      <c r="BI137" s="113"/>
      <c r="BJ137" s="361"/>
      <c r="BK137" s="22"/>
      <c r="BL137" s="22"/>
      <c r="BM137" s="22"/>
      <c r="BN137" s="22"/>
      <c r="BO137" s="23"/>
      <c r="BP137" s="22"/>
      <c r="BQ137" s="22"/>
      <c r="BR137" s="22"/>
      <c r="BS137" s="22"/>
      <c r="BT137" s="22"/>
      <c r="BU137" s="22"/>
      <c r="BV137" s="22"/>
      <c r="BW137" s="22"/>
      <c r="BX137" s="22"/>
      <c r="BY137" s="22"/>
      <c r="BZ137" s="22"/>
      <c r="CA137" s="22"/>
      <c r="CB137" s="22"/>
      <c r="CC137" s="22"/>
      <c r="CD137" s="22"/>
      <c r="CE137" s="22"/>
      <c r="CF137" s="22"/>
      <c r="CG137" s="22"/>
      <c r="CH137" s="22"/>
      <c r="CI137" s="22"/>
      <c r="CJ137" s="22"/>
      <c r="CK137" s="22"/>
      <c r="CL137" s="22"/>
      <c r="CM137" s="22"/>
      <c r="CN137" s="22"/>
      <c r="CO137" s="22"/>
      <c r="CP137" s="22"/>
      <c r="CQ137" s="22"/>
      <c r="CR137" s="22"/>
      <c r="CS137" s="22"/>
      <c r="CT137" s="22"/>
      <c r="CU137" s="22"/>
      <c r="CV137" s="22"/>
      <c r="CW137" s="22"/>
      <c r="CX137" s="22"/>
      <c r="CY137" s="22"/>
      <c r="CZ137" s="22"/>
      <c r="DA137" s="22"/>
      <c r="DB137" s="22"/>
      <c r="DC137" s="22"/>
      <c r="DD137" s="22"/>
      <c r="DE137" s="22"/>
      <c r="DF137" s="22"/>
      <c r="DG137" s="22"/>
      <c r="DH137" s="22"/>
      <c r="DI137" s="22"/>
      <c r="DJ137" s="22"/>
      <c r="DK137" s="22"/>
      <c r="DL137" s="22"/>
      <c r="DM137" s="22"/>
      <c r="DN137" s="22"/>
      <c r="DO137" s="22"/>
      <c r="DP137" s="22"/>
      <c r="DQ137" s="22"/>
      <c r="DR137" s="22"/>
      <c r="DS137" s="22"/>
      <c r="DT137" s="22"/>
      <c r="DU137" s="22"/>
      <c r="DV137" s="22"/>
      <c r="DW137" s="22"/>
      <c r="DX137" s="22"/>
      <c r="DY137" s="22"/>
      <c r="DZ137" s="22"/>
      <c r="EA137" s="22"/>
      <c r="EB137" s="22"/>
      <c r="EC137" s="22"/>
      <c r="ED137" s="22"/>
      <c r="EE137" s="22"/>
      <c r="EF137" s="22"/>
      <c r="EG137" s="22"/>
      <c r="EH137" s="22"/>
      <c r="EI137" s="22"/>
      <c r="EJ137" s="22"/>
      <c r="EK137" s="22"/>
      <c r="EL137" s="22"/>
      <c r="EM137" s="22"/>
      <c r="EN137" s="22"/>
      <c r="EO137" s="22"/>
      <c r="EP137" s="22"/>
      <c r="EQ137" s="22"/>
      <c r="ER137" s="22"/>
      <c r="ES137" s="22"/>
      <c r="ET137" s="22"/>
      <c r="EU137" s="22"/>
      <c r="EV137" s="22"/>
      <c r="EW137" s="22"/>
      <c r="EX137" s="22"/>
      <c r="EY137" s="22"/>
      <c r="EZ137" s="22"/>
      <c r="FA137" s="22"/>
      <c r="FB137" s="22"/>
      <c r="FC137" s="22"/>
      <c r="FD137" s="22"/>
      <c r="FE137" s="22"/>
      <c r="FF137" s="22"/>
      <c r="FG137" s="22"/>
      <c r="FH137" s="22"/>
      <c r="FI137" s="22"/>
      <c r="FJ137" s="22"/>
      <c r="FK137" s="22"/>
      <c r="FL137" s="22"/>
      <c r="FM137" s="22"/>
      <c r="FN137" s="22"/>
      <c r="FO137" s="22"/>
      <c r="FP137" s="22"/>
      <c r="FQ137" s="22"/>
      <c r="FR137" s="22"/>
      <c r="FS137" s="22"/>
      <c r="FT137" s="22"/>
      <c r="FU137" s="22"/>
      <c r="FV137" s="22"/>
      <c r="FW137" s="22"/>
      <c r="FX137" s="22"/>
      <c r="FY137" s="22"/>
      <c r="FZ137" s="22"/>
      <c r="GA137" s="22"/>
      <c r="GB137" s="22"/>
      <c r="GC137" s="22"/>
      <c r="GD137" s="22"/>
      <c r="GE137" s="22"/>
      <c r="GF137" s="22"/>
      <c r="GG137" s="22"/>
      <c r="GH137" s="22"/>
      <c r="GI137" s="22"/>
      <c r="GJ137" s="22"/>
      <c r="GK137" s="22"/>
      <c r="GL137" s="22"/>
      <c r="GM137" s="22"/>
      <c r="GN137" s="22"/>
      <c r="GO137" s="22"/>
      <c r="GP137" s="22"/>
      <c r="GQ137" s="22"/>
      <c r="GR137" s="22"/>
      <c r="GS137" s="22"/>
      <c r="GT137" s="22"/>
      <c r="GU137" s="22"/>
      <c r="GV137" s="22"/>
      <c r="GW137" s="22"/>
      <c r="GX137" s="22"/>
      <c r="GY137" s="22"/>
      <c r="GZ137" s="22"/>
      <c r="HA137" s="22"/>
      <c r="HB137" s="22"/>
      <c r="HC137" s="22"/>
      <c r="HD137" s="22"/>
      <c r="HE137" s="22"/>
      <c r="HF137" s="22"/>
      <c r="HG137" s="22"/>
      <c r="HH137" s="22"/>
      <c r="HI137" s="22"/>
      <c r="HJ137" s="22"/>
      <c r="HK137" s="22"/>
      <c r="HL137" s="22"/>
      <c r="HM137" s="22"/>
      <c r="HN137" s="22"/>
      <c r="HO137" s="22"/>
      <c r="HP137" s="22"/>
      <c r="HQ137" s="22"/>
      <c r="HR137" s="22"/>
      <c r="HS137" s="22"/>
    </row>
    <row r="138" spans="1:227" s="24" customFormat="1" ht="15" customHeight="1">
      <c r="A138" s="370" t="s">
        <v>105</v>
      </c>
      <c r="B138" s="431" t="s">
        <v>1053</v>
      </c>
      <c r="C138" s="432" t="s">
        <v>721</v>
      </c>
      <c r="D138" s="323">
        <v>1</v>
      </c>
      <c r="E138" s="142" t="s">
        <v>873</v>
      </c>
      <c r="F138" s="145" t="s">
        <v>1025</v>
      </c>
      <c r="G138" s="427" t="s">
        <v>565</v>
      </c>
      <c r="H138" s="427"/>
      <c r="I138" s="411"/>
      <c r="J138" s="146" t="s">
        <v>1023</v>
      </c>
      <c r="K138" s="414">
        <f t="shared" ref="K138" si="60">IF(SUM(AI138:AI147)&gt;0,(BD138-SUM(AI138:AI147))/22,IFERROR(IF(AND(BD138&gt;=22*D138,BD138&lt;=26*D138),1*D138,IF(BD138/BE138&gt;1,1*D138+(BF138/22))+IF(BD138/BE138=1,1*D138)+IF(BD138/BE138&lt;1,IF(AND(BE138&gt;=22*D138,BE138&lt;=26*D138),BD138/22,BD138/BE138))),0))-(SUM(AG138:AG147)/22)</f>
        <v>1</v>
      </c>
      <c r="L138" s="34"/>
      <c r="M138" s="34">
        <v>2</v>
      </c>
      <c r="N138" s="34"/>
      <c r="O138" s="34">
        <v>2</v>
      </c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  <c r="AA138" s="34"/>
      <c r="AB138" s="34"/>
      <c r="AC138" s="34"/>
      <c r="AD138" s="34"/>
      <c r="AE138" s="34"/>
      <c r="AF138" s="25"/>
      <c r="AG138" s="26"/>
      <c r="AH138" s="25"/>
      <c r="AI138" s="26"/>
      <c r="AJ138" s="26"/>
      <c r="AK138" s="408">
        <f t="shared" ref="AK138" si="61">SUM(L138:AE147,AG138:AG147,AI138:AI147,AJ138:AJ147)</f>
        <v>7</v>
      </c>
      <c r="AL138" s="26"/>
      <c r="AM138" s="26"/>
      <c r="AN138" s="115"/>
      <c r="AO138" s="115"/>
      <c r="AP138" s="115"/>
      <c r="AQ138" s="115"/>
      <c r="AR138" s="26"/>
      <c r="AS138" s="27"/>
      <c r="AT138" s="28"/>
      <c r="AU138" s="28"/>
      <c r="AV138" s="27"/>
      <c r="AW138" s="28"/>
      <c r="AX138" s="28"/>
      <c r="AY138" s="28"/>
      <c r="AZ138" s="28"/>
      <c r="BA138" s="28"/>
      <c r="BB138" s="427"/>
      <c r="BC138" s="348">
        <f>IFERROR(VLOOKUP(BB138,Segéd2!$L$2:$M$7,2,FALSE),0)</f>
        <v>0</v>
      </c>
      <c r="BD138" s="345">
        <f t="shared" ref="BD138" si="62">SUM(AK138,AL138:BA147,BC138)</f>
        <v>22</v>
      </c>
      <c r="BE138" s="351">
        <v>26</v>
      </c>
      <c r="BF138" s="362">
        <f t="shared" ref="BF138" si="63">IF(AND(BD138&gt;26,BE138&gt;=22),(BD138-26)-IF(((AK138+SUM(AS138:BA147)+BC138)-26)&gt;0,(AK138+SUM(AS138:BA147)+BC138)-26,0)+IF(AK138+BC138-26&gt;0,AK138+BC138-26,0),IF(BD138&gt;BE138,(BD138-BE138)-IF(((AK138+SUM(AS138:BA147)+BC138)-BE138)&gt;0,(AK138+SUM(AS138:BA147)+BC138)-BE138,0)+IF(AK138+BC138-BE138&gt;0,AK138+BC138-BE138,0),0))</f>
        <v>0</v>
      </c>
      <c r="BG138" s="362">
        <f t="shared" ref="BG138" si="64">SUM(AG138:AG147)</f>
        <v>0</v>
      </c>
      <c r="BH138" s="356"/>
      <c r="BI138" s="111"/>
      <c r="BJ138" s="359"/>
      <c r="BK138" s="22"/>
      <c r="BL138" s="22"/>
      <c r="BM138" s="22"/>
      <c r="BN138" s="22"/>
      <c r="BO138" s="23"/>
      <c r="BP138" s="22"/>
      <c r="BQ138" s="22"/>
      <c r="BR138" s="22"/>
      <c r="BS138" s="22"/>
      <c r="BT138" s="22"/>
      <c r="BU138" s="22"/>
      <c r="BV138" s="22"/>
      <c r="BW138" s="22"/>
      <c r="BX138" s="22"/>
      <c r="BY138" s="22"/>
      <c r="BZ138" s="22"/>
      <c r="CA138" s="22"/>
      <c r="CB138" s="22"/>
      <c r="CC138" s="22"/>
      <c r="CD138" s="22"/>
      <c r="CE138" s="22"/>
      <c r="CF138" s="22"/>
      <c r="CG138" s="22"/>
      <c r="CH138" s="22"/>
      <c r="CI138" s="22"/>
      <c r="CJ138" s="22"/>
      <c r="CK138" s="22"/>
      <c r="CL138" s="22"/>
      <c r="CM138" s="22"/>
      <c r="CN138" s="22"/>
      <c r="CO138" s="22"/>
      <c r="CP138" s="22"/>
      <c r="CQ138" s="22"/>
      <c r="CR138" s="22"/>
      <c r="CS138" s="22"/>
      <c r="CT138" s="22"/>
      <c r="CU138" s="22"/>
      <c r="CV138" s="22"/>
      <c r="CW138" s="22"/>
      <c r="CX138" s="22"/>
      <c r="CY138" s="22"/>
      <c r="CZ138" s="22"/>
      <c r="DA138" s="22"/>
      <c r="DB138" s="22"/>
      <c r="DC138" s="22"/>
      <c r="DD138" s="22"/>
      <c r="DE138" s="22"/>
      <c r="DF138" s="22"/>
      <c r="DG138" s="22"/>
      <c r="DH138" s="22"/>
      <c r="DI138" s="22"/>
      <c r="DJ138" s="22"/>
      <c r="DK138" s="22"/>
      <c r="DL138" s="22"/>
      <c r="DM138" s="22"/>
      <c r="DN138" s="22"/>
      <c r="DO138" s="22"/>
      <c r="DP138" s="22"/>
      <c r="DQ138" s="22"/>
      <c r="DR138" s="22"/>
      <c r="DS138" s="22"/>
      <c r="DT138" s="22"/>
      <c r="DU138" s="22"/>
      <c r="DV138" s="22"/>
      <c r="DW138" s="22"/>
      <c r="DX138" s="22"/>
      <c r="DY138" s="22"/>
      <c r="DZ138" s="22"/>
      <c r="EA138" s="22"/>
      <c r="EB138" s="22"/>
      <c r="EC138" s="22"/>
      <c r="ED138" s="22"/>
      <c r="EE138" s="22"/>
      <c r="EF138" s="22"/>
      <c r="EG138" s="22"/>
      <c r="EH138" s="22"/>
      <c r="EI138" s="22"/>
      <c r="EJ138" s="22"/>
      <c r="EK138" s="22"/>
      <c r="EL138" s="22"/>
      <c r="EM138" s="22"/>
      <c r="EN138" s="22"/>
      <c r="EO138" s="22"/>
      <c r="EP138" s="22"/>
      <c r="EQ138" s="22"/>
      <c r="ER138" s="22"/>
      <c r="ES138" s="22"/>
      <c r="ET138" s="22"/>
      <c r="EU138" s="22"/>
      <c r="EV138" s="22"/>
      <c r="EW138" s="22"/>
      <c r="EX138" s="22"/>
      <c r="EY138" s="22"/>
      <c r="EZ138" s="22"/>
      <c r="FA138" s="22"/>
      <c r="FB138" s="22"/>
      <c r="FC138" s="22"/>
      <c r="FD138" s="22"/>
      <c r="FE138" s="22"/>
      <c r="FF138" s="22"/>
      <c r="FG138" s="22"/>
      <c r="FH138" s="22"/>
      <c r="FI138" s="22"/>
      <c r="FJ138" s="22"/>
      <c r="FK138" s="22"/>
      <c r="FL138" s="22"/>
      <c r="FM138" s="22"/>
      <c r="FN138" s="22"/>
      <c r="FO138" s="22"/>
      <c r="FP138" s="22"/>
      <c r="FQ138" s="22"/>
      <c r="FR138" s="22"/>
      <c r="FS138" s="22"/>
      <c r="FT138" s="22"/>
      <c r="FU138" s="22"/>
      <c r="FV138" s="22"/>
      <c r="FW138" s="22"/>
      <c r="FX138" s="22"/>
      <c r="FY138" s="22"/>
      <c r="FZ138" s="22"/>
      <c r="GA138" s="22"/>
      <c r="GB138" s="22"/>
      <c r="GC138" s="22"/>
      <c r="GD138" s="22"/>
      <c r="GE138" s="22"/>
      <c r="GF138" s="22"/>
      <c r="GG138" s="22"/>
      <c r="GH138" s="22"/>
      <c r="GI138" s="22"/>
      <c r="GJ138" s="22"/>
      <c r="GK138" s="22"/>
      <c r="GL138" s="22"/>
      <c r="GM138" s="22"/>
      <c r="GN138" s="22"/>
      <c r="GO138" s="22"/>
      <c r="GP138" s="22"/>
      <c r="GQ138" s="22"/>
      <c r="GR138" s="22"/>
      <c r="GS138" s="22"/>
      <c r="GT138" s="22"/>
      <c r="GU138" s="22"/>
      <c r="GV138" s="22"/>
      <c r="GW138" s="22"/>
      <c r="GX138" s="22"/>
      <c r="GY138" s="22"/>
      <c r="GZ138" s="22"/>
      <c r="HA138" s="22"/>
      <c r="HB138" s="22"/>
      <c r="HC138" s="22"/>
      <c r="HD138" s="22"/>
      <c r="HE138" s="22"/>
      <c r="HF138" s="22"/>
      <c r="HG138" s="22"/>
      <c r="HH138" s="22"/>
      <c r="HI138" s="22"/>
      <c r="HJ138" s="22"/>
      <c r="HK138" s="22"/>
      <c r="HL138" s="22"/>
      <c r="HM138" s="22"/>
      <c r="HN138" s="22"/>
      <c r="HO138" s="22"/>
      <c r="HP138" s="22"/>
      <c r="HQ138" s="22"/>
      <c r="HR138" s="22"/>
      <c r="HS138" s="22"/>
    </row>
    <row r="139" spans="1:227" s="24" customFormat="1" ht="15" customHeight="1">
      <c r="A139" s="371"/>
      <c r="B139" s="371"/>
      <c r="C139" s="433"/>
      <c r="D139" s="324"/>
      <c r="E139" s="143"/>
      <c r="F139" s="309" t="s">
        <v>1054</v>
      </c>
      <c r="G139" s="428"/>
      <c r="H139" s="428"/>
      <c r="I139" s="412"/>
      <c r="J139" s="147" t="s">
        <v>1027</v>
      </c>
      <c r="K139" s="415"/>
      <c r="L139" s="28"/>
      <c r="M139" s="34">
        <v>1</v>
      </c>
      <c r="N139" s="34"/>
      <c r="O139" s="34">
        <v>1</v>
      </c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  <c r="AA139" s="34"/>
      <c r="AB139" s="34"/>
      <c r="AC139" s="34"/>
      <c r="AD139" s="34"/>
      <c r="AE139" s="34"/>
      <c r="AF139" s="32"/>
      <c r="AG139" s="28"/>
      <c r="AH139" s="32"/>
      <c r="AI139" s="28"/>
      <c r="AJ139" s="28"/>
      <c r="AK139" s="409"/>
      <c r="AL139" s="28"/>
      <c r="AM139" s="28"/>
      <c r="AN139" s="116"/>
      <c r="AO139" s="116"/>
      <c r="AP139" s="116"/>
      <c r="AQ139" s="116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428"/>
      <c r="BC139" s="349"/>
      <c r="BD139" s="346"/>
      <c r="BE139" s="354"/>
      <c r="BF139" s="363"/>
      <c r="BG139" s="363"/>
      <c r="BH139" s="357"/>
      <c r="BI139" s="112"/>
      <c r="BJ139" s="360"/>
      <c r="BK139" s="22"/>
      <c r="BL139" s="22"/>
      <c r="BM139" s="22"/>
      <c r="BN139" s="22"/>
      <c r="BO139" s="23"/>
      <c r="BP139" s="22"/>
      <c r="BQ139" s="22"/>
      <c r="BR139" s="22"/>
      <c r="BS139" s="22"/>
      <c r="BT139" s="22"/>
      <c r="BU139" s="22"/>
      <c r="BV139" s="22"/>
      <c r="BW139" s="22"/>
      <c r="BX139" s="22"/>
      <c r="BY139" s="22"/>
      <c r="BZ139" s="22"/>
      <c r="CA139" s="22"/>
      <c r="CB139" s="22"/>
      <c r="CC139" s="22"/>
      <c r="CD139" s="22"/>
      <c r="CE139" s="22"/>
      <c r="CF139" s="22"/>
      <c r="CG139" s="22"/>
      <c r="CH139" s="22"/>
      <c r="CI139" s="22"/>
      <c r="CJ139" s="22"/>
      <c r="CK139" s="22"/>
      <c r="CL139" s="22"/>
      <c r="CM139" s="22"/>
      <c r="CN139" s="22"/>
      <c r="CO139" s="22"/>
      <c r="CP139" s="22"/>
      <c r="CQ139" s="22"/>
      <c r="CR139" s="22"/>
      <c r="CS139" s="22"/>
      <c r="CT139" s="22"/>
      <c r="CU139" s="22"/>
      <c r="CV139" s="22"/>
      <c r="CW139" s="22"/>
      <c r="CX139" s="22"/>
      <c r="CY139" s="22"/>
      <c r="CZ139" s="22"/>
      <c r="DA139" s="22"/>
      <c r="DB139" s="22"/>
      <c r="DC139" s="22"/>
      <c r="DD139" s="22"/>
      <c r="DE139" s="22"/>
      <c r="DF139" s="22"/>
      <c r="DG139" s="22"/>
      <c r="DH139" s="22"/>
      <c r="DI139" s="22"/>
      <c r="DJ139" s="22"/>
      <c r="DK139" s="22"/>
      <c r="DL139" s="22"/>
      <c r="DM139" s="22"/>
      <c r="DN139" s="22"/>
      <c r="DO139" s="22"/>
      <c r="DP139" s="22"/>
      <c r="DQ139" s="22"/>
      <c r="DR139" s="22"/>
      <c r="DS139" s="22"/>
      <c r="DT139" s="22"/>
      <c r="DU139" s="22"/>
      <c r="DV139" s="22"/>
      <c r="DW139" s="22"/>
      <c r="DX139" s="22"/>
      <c r="DY139" s="22"/>
      <c r="DZ139" s="22"/>
      <c r="EA139" s="22"/>
      <c r="EB139" s="22"/>
      <c r="EC139" s="22"/>
      <c r="ED139" s="22"/>
      <c r="EE139" s="22"/>
      <c r="EF139" s="22"/>
      <c r="EG139" s="22"/>
      <c r="EH139" s="22"/>
      <c r="EI139" s="22"/>
      <c r="EJ139" s="22"/>
      <c r="EK139" s="22"/>
      <c r="EL139" s="22"/>
      <c r="EM139" s="22"/>
      <c r="EN139" s="22"/>
      <c r="EO139" s="22"/>
      <c r="EP139" s="22"/>
      <c r="EQ139" s="22"/>
      <c r="ER139" s="22"/>
      <c r="ES139" s="22"/>
      <c r="ET139" s="22"/>
      <c r="EU139" s="22"/>
      <c r="EV139" s="22"/>
      <c r="EW139" s="22"/>
      <c r="EX139" s="22"/>
      <c r="EY139" s="22"/>
      <c r="EZ139" s="22"/>
      <c r="FA139" s="22"/>
      <c r="FB139" s="22"/>
      <c r="FC139" s="22"/>
      <c r="FD139" s="22"/>
      <c r="FE139" s="22"/>
      <c r="FF139" s="22"/>
      <c r="FG139" s="22"/>
      <c r="FH139" s="22"/>
      <c r="FI139" s="22"/>
      <c r="FJ139" s="22"/>
      <c r="FK139" s="22"/>
      <c r="FL139" s="22"/>
      <c r="FM139" s="22"/>
      <c r="FN139" s="22"/>
      <c r="FO139" s="22"/>
      <c r="FP139" s="22"/>
      <c r="FQ139" s="22"/>
      <c r="FR139" s="22"/>
      <c r="FS139" s="22"/>
      <c r="FT139" s="22"/>
      <c r="FU139" s="22"/>
      <c r="FV139" s="22"/>
      <c r="FW139" s="22"/>
      <c r="FX139" s="22"/>
      <c r="FY139" s="22"/>
      <c r="FZ139" s="22"/>
      <c r="GA139" s="22"/>
      <c r="GB139" s="22"/>
      <c r="GC139" s="22"/>
      <c r="GD139" s="22"/>
      <c r="GE139" s="22"/>
      <c r="GF139" s="22"/>
      <c r="GG139" s="22"/>
      <c r="GH139" s="22"/>
      <c r="GI139" s="22"/>
      <c r="GJ139" s="22"/>
      <c r="GK139" s="22"/>
      <c r="GL139" s="22"/>
      <c r="GM139" s="22"/>
      <c r="GN139" s="22"/>
      <c r="GO139" s="22"/>
      <c r="GP139" s="22"/>
      <c r="GQ139" s="22"/>
      <c r="GR139" s="22"/>
      <c r="GS139" s="22"/>
      <c r="GT139" s="22"/>
      <c r="GU139" s="22"/>
      <c r="GV139" s="22"/>
      <c r="GW139" s="22"/>
      <c r="GX139" s="22"/>
      <c r="GY139" s="22"/>
      <c r="GZ139" s="22"/>
      <c r="HA139" s="22"/>
      <c r="HB139" s="22"/>
      <c r="HC139" s="22"/>
      <c r="HD139" s="22"/>
      <c r="HE139" s="22"/>
      <c r="HF139" s="22"/>
      <c r="HG139" s="22"/>
      <c r="HH139" s="22"/>
      <c r="HI139" s="22"/>
      <c r="HJ139" s="22"/>
      <c r="HK139" s="22"/>
      <c r="HL139" s="22"/>
      <c r="HM139" s="22"/>
      <c r="HN139" s="22"/>
      <c r="HO139" s="22"/>
      <c r="HP139" s="22"/>
      <c r="HQ139" s="22"/>
      <c r="HR139" s="22"/>
      <c r="HS139" s="22"/>
    </row>
    <row r="140" spans="1:227" s="24" customFormat="1" ht="15" customHeight="1">
      <c r="A140" s="371"/>
      <c r="B140" s="371"/>
      <c r="C140" s="433"/>
      <c r="D140" s="324"/>
      <c r="E140" s="143"/>
      <c r="F140" s="307"/>
      <c r="G140" s="428"/>
      <c r="H140" s="428"/>
      <c r="I140" s="412"/>
      <c r="J140" s="312" t="s">
        <v>1009</v>
      </c>
      <c r="K140" s="415"/>
      <c r="L140" s="28"/>
      <c r="M140" s="34"/>
      <c r="N140" s="34"/>
      <c r="O140" s="34">
        <v>1</v>
      </c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  <c r="AA140" s="34"/>
      <c r="AB140" s="34"/>
      <c r="AC140" s="34"/>
      <c r="AD140" s="34"/>
      <c r="AE140" s="34"/>
      <c r="AF140" s="32"/>
      <c r="AG140" s="28"/>
      <c r="AH140" s="32"/>
      <c r="AI140" s="28"/>
      <c r="AJ140" s="28"/>
      <c r="AK140" s="409"/>
      <c r="AL140" s="28"/>
      <c r="AM140" s="28"/>
      <c r="AN140" s="116"/>
      <c r="AO140" s="116"/>
      <c r="AP140" s="116"/>
      <c r="AQ140" s="116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428"/>
      <c r="BC140" s="349"/>
      <c r="BD140" s="346"/>
      <c r="BE140" s="354"/>
      <c r="BF140" s="363"/>
      <c r="BG140" s="363"/>
      <c r="BH140" s="357"/>
      <c r="BI140" s="112"/>
      <c r="BJ140" s="360"/>
      <c r="BK140" s="22"/>
      <c r="BL140" s="22"/>
      <c r="BM140" s="22"/>
      <c r="BN140" s="22"/>
      <c r="BO140" s="23"/>
      <c r="BP140" s="22"/>
      <c r="BQ140" s="22"/>
      <c r="BR140" s="22"/>
      <c r="BS140" s="22"/>
      <c r="BT140" s="22"/>
      <c r="BU140" s="22"/>
      <c r="BV140" s="22"/>
      <c r="BW140" s="22"/>
      <c r="BX140" s="22"/>
      <c r="BY140" s="22"/>
      <c r="BZ140" s="22"/>
      <c r="CA140" s="22"/>
      <c r="CB140" s="22"/>
      <c r="CC140" s="22"/>
      <c r="CD140" s="22"/>
      <c r="CE140" s="22"/>
      <c r="CF140" s="22"/>
      <c r="CG140" s="22"/>
      <c r="CH140" s="22"/>
      <c r="CI140" s="22"/>
      <c r="CJ140" s="22"/>
      <c r="CK140" s="22"/>
      <c r="CL140" s="22"/>
      <c r="CM140" s="22"/>
      <c r="CN140" s="22"/>
      <c r="CO140" s="22"/>
      <c r="CP140" s="22"/>
      <c r="CQ140" s="22"/>
      <c r="CR140" s="22"/>
      <c r="CS140" s="22"/>
      <c r="CT140" s="22"/>
      <c r="CU140" s="22"/>
      <c r="CV140" s="22"/>
      <c r="CW140" s="22"/>
      <c r="CX140" s="22"/>
      <c r="CY140" s="22"/>
      <c r="CZ140" s="22"/>
      <c r="DA140" s="22"/>
      <c r="DB140" s="22"/>
      <c r="DC140" s="22"/>
      <c r="DD140" s="22"/>
      <c r="DE140" s="22"/>
      <c r="DF140" s="22"/>
      <c r="DG140" s="22"/>
      <c r="DH140" s="22"/>
      <c r="DI140" s="22"/>
      <c r="DJ140" s="22"/>
      <c r="DK140" s="22"/>
      <c r="DL140" s="22"/>
      <c r="DM140" s="22"/>
      <c r="DN140" s="22"/>
      <c r="DO140" s="22"/>
      <c r="DP140" s="22"/>
      <c r="DQ140" s="22"/>
      <c r="DR140" s="22"/>
      <c r="DS140" s="22"/>
      <c r="DT140" s="22"/>
      <c r="DU140" s="22"/>
      <c r="DV140" s="22"/>
      <c r="DW140" s="22"/>
      <c r="DX140" s="22"/>
      <c r="DY140" s="22"/>
      <c r="DZ140" s="22"/>
      <c r="EA140" s="22"/>
      <c r="EB140" s="22"/>
      <c r="EC140" s="22"/>
      <c r="ED140" s="22"/>
      <c r="EE140" s="22"/>
      <c r="EF140" s="22"/>
      <c r="EG140" s="22"/>
      <c r="EH140" s="22"/>
      <c r="EI140" s="22"/>
      <c r="EJ140" s="22"/>
      <c r="EK140" s="22"/>
      <c r="EL140" s="22"/>
      <c r="EM140" s="22"/>
      <c r="EN140" s="22"/>
      <c r="EO140" s="22"/>
      <c r="EP140" s="22"/>
      <c r="EQ140" s="22"/>
      <c r="ER140" s="22"/>
      <c r="ES140" s="22"/>
      <c r="ET140" s="22"/>
      <c r="EU140" s="22"/>
      <c r="EV140" s="22"/>
      <c r="EW140" s="22"/>
      <c r="EX140" s="22"/>
      <c r="EY140" s="22"/>
      <c r="EZ140" s="22"/>
      <c r="FA140" s="22"/>
      <c r="FB140" s="22"/>
      <c r="FC140" s="22"/>
      <c r="FD140" s="22"/>
      <c r="FE140" s="22"/>
      <c r="FF140" s="22"/>
      <c r="FG140" s="22"/>
      <c r="FH140" s="22"/>
      <c r="FI140" s="22"/>
      <c r="FJ140" s="22"/>
      <c r="FK140" s="22"/>
      <c r="FL140" s="22"/>
      <c r="FM140" s="22"/>
      <c r="FN140" s="22"/>
      <c r="FO140" s="22"/>
      <c r="FP140" s="22"/>
      <c r="FQ140" s="22"/>
      <c r="FR140" s="22"/>
      <c r="FS140" s="22"/>
      <c r="FT140" s="22"/>
      <c r="FU140" s="22"/>
      <c r="FV140" s="22"/>
      <c r="FW140" s="22"/>
      <c r="FX140" s="22"/>
      <c r="FY140" s="22"/>
      <c r="FZ140" s="22"/>
      <c r="GA140" s="22"/>
      <c r="GB140" s="22"/>
      <c r="GC140" s="22"/>
      <c r="GD140" s="22"/>
      <c r="GE140" s="22"/>
      <c r="GF140" s="22"/>
      <c r="GG140" s="22"/>
      <c r="GH140" s="22"/>
      <c r="GI140" s="22"/>
      <c r="GJ140" s="22"/>
      <c r="GK140" s="22"/>
      <c r="GL140" s="22"/>
      <c r="GM140" s="22"/>
      <c r="GN140" s="22"/>
      <c r="GO140" s="22"/>
      <c r="GP140" s="22"/>
      <c r="GQ140" s="22"/>
      <c r="GR140" s="22"/>
      <c r="GS140" s="22"/>
      <c r="GT140" s="22"/>
      <c r="GU140" s="22"/>
      <c r="GV140" s="22"/>
      <c r="GW140" s="22"/>
      <c r="GX140" s="22"/>
      <c r="GY140" s="22"/>
      <c r="GZ140" s="22"/>
      <c r="HA140" s="22"/>
      <c r="HB140" s="22"/>
      <c r="HC140" s="22"/>
      <c r="HD140" s="22"/>
      <c r="HE140" s="22"/>
      <c r="HF140" s="22"/>
      <c r="HG140" s="22"/>
      <c r="HH140" s="22"/>
      <c r="HI140" s="22"/>
      <c r="HJ140" s="22"/>
      <c r="HK140" s="22"/>
      <c r="HL140" s="22"/>
      <c r="HM140" s="22"/>
      <c r="HN140" s="22"/>
      <c r="HO140" s="22"/>
      <c r="HP140" s="22"/>
      <c r="HQ140" s="22"/>
      <c r="HR140" s="22"/>
      <c r="HS140" s="22"/>
    </row>
    <row r="141" spans="1:227" s="24" customFormat="1" ht="15" customHeight="1">
      <c r="A141" s="371"/>
      <c r="B141" s="371"/>
      <c r="C141" s="433"/>
      <c r="D141" s="324"/>
      <c r="E141" s="143"/>
      <c r="F141" s="307"/>
      <c r="G141" s="428"/>
      <c r="H141" s="428"/>
      <c r="I141" s="412"/>
      <c r="J141" s="147" t="s">
        <v>1065</v>
      </c>
      <c r="K141" s="415"/>
      <c r="L141" s="28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  <c r="AA141" s="34"/>
      <c r="AB141" s="34"/>
      <c r="AC141" s="34"/>
      <c r="AD141" s="34"/>
      <c r="AE141" s="34"/>
      <c r="AF141" s="32"/>
      <c r="AG141" s="28"/>
      <c r="AH141" s="32"/>
      <c r="AI141" s="28"/>
      <c r="AJ141" s="28"/>
      <c r="AK141" s="409"/>
      <c r="AL141" s="28">
        <v>15</v>
      </c>
      <c r="AM141" s="28"/>
      <c r="AN141" s="116"/>
      <c r="AO141" s="116"/>
      <c r="AP141" s="116"/>
      <c r="AQ141" s="116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428"/>
      <c r="BC141" s="349"/>
      <c r="BD141" s="346"/>
      <c r="BE141" s="354"/>
      <c r="BF141" s="363"/>
      <c r="BG141" s="363"/>
      <c r="BH141" s="357"/>
      <c r="BI141" s="112"/>
      <c r="BJ141" s="360"/>
      <c r="BK141" s="22"/>
      <c r="BL141" s="22"/>
      <c r="BM141" s="22"/>
      <c r="BN141" s="22"/>
      <c r="BO141" s="23"/>
      <c r="BP141" s="22"/>
      <c r="BQ141" s="22"/>
      <c r="BR141" s="22"/>
      <c r="BS141" s="22"/>
      <c r="BT141" s="22"/>
      <c r="BU141" s="22"/>
      <c r="BV141" s="22"/>
      <c r="BW141" s="22"/>
      <c r="BX141" s="22"/>
      <c r="BY141" s="22"/>
      <c r="BZ141" s="22"/>
      <c r="CA141" s="22"/>
      <c r="CB141" s="22"/>
      <c r="CC141" s="22"/>
      <c r="CD141" s="22"/>
      <c r="CE141" s="22"/>
      <c r="CF141" s="22"/>
      <c r="CG141" s="22"/>
      <c r="CH141" s="22"/>
      <c r="CI141" s="22"/>
      <c r="CJ141" s="22"/>
      <c r="CK141" s="22"/>
      <c r="CL141" s="22"/>
      <c r="CM141" s="22"/>
      <c r="CN141" s="22"/>
      <c r="CO141" s="22"/>
      <c r="CP141" s="22"/>
      <c r="CQ141" s="22"/>
      <c r="CR141" s="22"/>
      <c r="CS141" s="22"/>
      <c r="CT141" s="22"/>
      <c r="CU141" s="22"/>
      <c r="CV141" s="22"/>
      <c r="CW141" s="22"/>
      <c r="CX141" s="22"/>
      <c r="CY141" s="22"/>
      <c r="CZ141" s="22"/>
      <c r="DA141" s="22"/>
      <c r="DB141" s="22"/>
      <c r="DC141" s="22"/>
      <c r="DD141" s="22"/>
      <c r="DE141" s="22"/>
      <c r="DF141" s="22"/>
      <c r="DG141" s="22"/>
      <c r="DH141" s="22"/>
      <c r="DI141" s="22"/>
      <c r="DJ141" s="22"/>
      <c r="DK141" s="22"/>
      <c r="DL141" s="22"/>
      <c r="DM141" s="22"/>
      <c r="DN141" s="22"/>
      <c r="DO141" s="22"/>
      <c r="DP141" s="22"/>
      <c r="DQ141" s="22"/>
      <c r="DR141" s="22"/>
      <c r="DS141" s="22"/>
      <c r="DT141" s="22"/>
      <c r="DU141" s="22"/>
      <c r="DV141" s="22"/>
      <c r="DW141" s="22"/>
      <c r="DX141" s="22"/>
      <c r="DY141" s="22"/>
      <c r="DZ141" s="22"/>
      <c r="EA141" s="22"/>
      <c r="EB141" s="22"/>
      <c r="EC141" s="22"/>
      <c r="ED141" s="22"/>
      <c r="EE141" s="22"/>
      <c r="EF141" s="22"/>
      <c r="EG141" s="22"/>
      <c r="EH141" s="22"/>
      <c r="EI141" s="22"/>
      <c r="EJ141" s="22"/>
      <c r="EK141" s="22"/>
      <c r="EL141" s="22"/>
      <c r="EM141" s="22"/>
      <c r="EN141" s="22"/>
      <c r="EO141" s="22"/>
      <c r="EP141" s="22"/>
      <c r="EQ141" s="22"/>
      <c r="ER141" s="22"/>
      <c r="ES141" s="22"/>
      <c r="ET141" s="22"/>
      <c r="EU141" s="22"/>
      <c r="EV141" s="22"/>
      <c r="EW141" s="22"/>
      <c r="EX141" s="22"/>
      <c r="EY141" s="22"/>
      <c r="EZ141" s="22"/>
      <c r="FA141" s="22"/>
      <c r="FB141" s="22"/>
      <c r="FC141" s="22"/>
      <c r="FD141" s="22"/>
      <c r="FE141" s="22"/>
      <c r="FF141" s="22"/>
      <c r="FG141" s="22"/>
      <c r="FH141" s="22"/>
      <c r="FI141" s="22"/>
      <c r="FJ141" s="22"/>
      <c r="FK141" s="22"/>
      <c r="FL141" s="22"/>
      <c r="FM141" s="22"/>
      <c r="FN141" s="22"/>
      <c r="FO141" s="22"/>
      <c r="FP141" s="22"/>
      <c r="FQ141" s="22"/>
      <c r="FR141" s="22"/>
      <c r="FS141" s="22"/>
      <c r="FT141" s="22"/>
      <c r="FU141" s="22"/>
      <c r="FV141" s="22"/>
      <c r="FW141" s="22"/>
      <c r="FX141" s="22"/>
      <c r="FY141" s="22"/>
      <c r="FZ141" s="22"/>
      <c r="GA141" s="22"/>
      <c r="GB141" s="22"/>
      <c r="GC141" s="22"/>
      <c r="GD141" s="22"/>
      <c r="GE141" s="22"/>
      <c r="GF141" s="22"/>
      <c r="GG141" s="22"/>
      <c r="GH141" s="22"/>
      <c r="GI141" s="22"/>
      <c r="GJ141" s="22"/>
      <c r="GK141" s="22"/>
      <c r="GL141" s="22"/>
      <c r="GM141" s="22"/>
      <c r="GN141" s="22"/>
      <c r="GO141" s="22"/>
      <c r="GP141" s="22"/>
      <c r="GQ141" s="22"/>
      <c r="GR141" s="22"/>
      <c r="GS141" s="22"/>
      <c r="GT141" s="22"/>
      <c r="GU141" s="22"/>
      <c r="GV141" s="22"/>
      <c r="GW141" s="22"/>
      <c r="GX141" s="22"/>
      <c r="GY141" s="22"/>
      <c r="GZ141" s="22"/>
      <c r="HA141" s="22"/>
      <c r="HB141" s="22"/>
      <c r="HC141" s="22"/>
      <c r="HD141" s="22"/>
      <c r="HE141" s="22"/>
      <c r="HF141" s="22"/>
      <c r="HG141" s="22"/>
      <c r="HH141" s="22"/>
      <c r="HI141" s="22"/>
      <c r="HJ141" s="22"/>
      <c r="HK141" s="22"/>
      <c r="HL141" s="22"/>
      <c r="HM141" s="22"/>
      <c r="HN141" s="22"/>
      <c r="HO141" s="22"/>
      <c r="HP141" s="22"/>
      <c r="HQ141" s="22"/>
      <c r="HR141" s="22"/>
      <c r="HS141" s="22"/>
    </row>
    <row r="142" spans="1:227" s="24" customFormat="1" ht="15" customHeight="1">
      <c r="A142" s="371"/>
      <c r="B142" s="371"/>
      <c r="C142" s="433"/>
      <c r="D142" s="324"/>
      <c r="E142" s="143"/>
      <c r="F142" s="307"/>
      <c r="G142" s="428"/>
      <c r="H142" s="428"/>
      <c r="I142" s="412"/>
      <c r="J142" s="31"/>
      <c r="K142" s="415"/>
      <c r="L142" s="28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2"/>
      <c r="AG142" s="28"/>
      <c r="AH142" s="32"/>
      <c r="AI142" s="28"/>
      <c r="AJ142" s="28"/>
      <c r="AK142" s="409"/>
      <c r="AL142" s="28"/>
      <c r="AM142" s="28"/>
      <c r="AN142" s="116"/>
      <c r="AO142" s="116"/>
      <c r="AP142" s="116"/>
      <c r="AQ142" s="116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428"/>
      <c r="BC142" s="349"/>
      <c r="BD142" s="346"/>
      <c r="BE142" s="354"/>
      <c r="BF142" s="363"/>
      <c r="BG142" s="363"/>
      <c r="BH142" s="357"/>
      <c r="BI142" s="112"/>
      <c r="BJ142" s="360"/>
      <c r="BK142" s="22"/>
      <c r="BL142" s="22"/>
      <c r="BM142" s="22"/>
      <c r="BN142" s="22"/>
      <c r="BO142" s="23"/>
      <c r="BP142" s="22"/>
      <c r="BQ142" s="22"/>
      <c r="BR142" s="22"/>
      <c r="BS142" s="22"/>
      <c r="BT142" s="22"/>
      <c r="BU142" s="22"/>
      <c r="BV142" s="22"/>
      <c r="BW142" s="22"/>
      <c r="BX142" s="22"/>
      <c r="BY142" s="22"/>
      <c r="BZ142" s="22"/>
      <c r="CA142" s="22"/>
      <c r="CB142" s="22"/>
      <c r="CC142" s="22"/>
      <c r="CD142" s="22"/>
      <c r="CE142" s="22"/>
      <c r="CF142" s="22"/>
      <c r="CG142" s="22"/>
      <c r="CH142" s="22"/>
      <c r="CI142" s="22"/>
      <c r="CJ142" s="22"/>
      <c r="CK142" s="22"/>
      <c r="CL142" s="22"/>
      <c r="CM142" s="22"/>
      <c r="CN142" s="22"/>
      <c r="CO142" s="22"/>
      <c r="CP142" s="22"/>
      <c r="CQ142" s="22"/>
      <c r="CR142" s="22"/>
      <c r="CS142" s="22"/>
      <c r="CT142" s="22"/>
      <c r="CU142" s="22"/>
      <c r="CV142" s="22"/>
      <c r="CW142" s="22"/>
      <c r="CX142" s="22"/>
      <c r="CY142" s="22"/>
      <c r="CZ142" s="22"/>
      <c r="DA142" s="22"/>
      <c r="DB142" s="22"/>
      <c r="DC142" s="22"/>
      <c r="DD142" s="22"/>
      <c r="DE142" s="22"/>
      <c r="DF142" s="22"/>
      <c r="DG142" s="22"/>
      <c r="DH142" s="22"/>
      <c r="DI142" s="22"/>
      <c r="DJ142" s="22"/>
      <c r="DK142" s="22"/>
      <c r="DL142" s="22"/>
      <c r="DM142" s="22"/>
      <c r="DN142" s="22"/>
      <c r="DO142" s="22"/>
      <c r="DP142" s="22"/>
      <c r="DQ142" s="22"/>
      <c r="DR142" s="22"/>
      <c r="DS142" s="22"/>
      <c r="DT142" s="22"/>
      <c r="DU142" s="22"/>
      <c r="DV142" s="22"/>
      <c r="DW142" s="22"/>
      <c r="DX142" s="22"/>
      <c r="DY142" s="22"/>
      <c r="DZ142" s="22"/>
      <c r="EA142" s="22"/>
      <c r="EB142" s="22"/>
      <c r="EC142" s="22"/>
      <c r="ED142" s="22"/>
      <c r="EE142" s="22"/>
      <c r="EF142" s="22"/>
      <c r="EG142" s="22"/>
      <c r="EH142" s="22"/>
      <c r="EI142" s="22"/>
      <c r="EJ142" s="22"/>
      <c r="EK142" s="22"/>
      <c r="EL142" s="22"/>
      <c r="EM142" s="22"/>
      <c r="EN142" s="22"/>
      <c r="EO142" s="22"/>
      <c r="EP142" s="22"/>
      <c r="EQ142" s="22"/>
      <c r="ER142" s="22"/>
      <c r="ES142" s="22"/>
      <c r="ET142" s="22"/>
      <c r="EU142" s="22"/>
      <c r="EV142" s="22"/>
      <c r="EW142" s="22"/>
      <c r="EX142" s="22"/>
      <c r="EY142" s="22"/>
      <c r="EZ142" s="22"/>
      <c r="FA142" s="22"/>
      <c r="FB142" s="22"/>
      <c r="FC142" s="22"/>
      <c r="FD142" s="22"/>
      <c r="FE142" s="22"/>
      <c r="FF142" s="22"/>
      <c r="FG142" s="22"/>
      <c r="FH142" s="22"/>
      <c r="FI142" s="22"/>
      <c r="FJ142" s="22"/>
      <c r="FK142" s="22"/>
      <c r="FL142" s="22"/>
      <c r="FM142" s="22"/>
      <c r="FN142" s="22"/>
      <c r="FO142" s="22"/>
      <c r="FP142" s="22"/>
      <c r="FQ142" s="22"/>
      <c r="FR142" s="22"/>
      <c r="FS142" s="22"/>
      <c r="FT142" s="22"/>
      <c r="FU142" s="22"/>
      <c r="FV142" s="22"/>
      <c r="FW142" s="22"/>
      <c r="FX142" s="22"/>
      <c r="FY142" s="22"/>
      <c r="FZ142" s="22"/>
      <c r="GA142" s="22"/>
      <c r="GB142" s="22"/>
      <c r="GC142" s="22"/>
      <c r="GD142" s="22"/>
      <c r="GE142" s="22"/>
      <c r="GF142" s="22"/>
      <c r="GG142" s="22"/>
      <c r="GH142" s="22"/>
      <c r="GI142" s="22"/>
      <c r="GJ142" s="22"/>
      <c r="GK142" s="22"/>
      <c r="GL142" s="22"/>
      <c r="GM142" s="22"/>
      <c r="GN142" s="22"/>
      <c r="GO142" s="22"/>
      <c r="GP142" s="22"/>
      <c r="GQ142" s="22"/>
      <c r="GR142" s="22"/>
      <c r="GS142" s="22"/>
      <c r="GT142" s="22"/>
      <c r="GU142" s="22"/>
      <c r="GV142" s="22"/>
      <c r="GW142" s="22"/>
      <c r="GX142" s="22"/>
      <c r="GY142" s="22"/>
      <c r="GZ142" s="22"/>
      <c r="HA142" s="22"/>
      <c r="HB142" s="22"/>
      <c r="HC142" s="22"/>
      <c r="HD142" s="22"/>
      <c r="HE142" s="22"/>
      <c r="HF142" s="22"/>
      <c r="HG142" s="22"/>
      <c r="HH142" s="22"/>
      <c r="HI142" s="22"/>
      <c r="HJ142" s="22"/>
      <c r="HK142" s="22"/>
      <c r="HL142" s="22"/>
      <c r="HM142" s="22"/>
      <c r="HN142" s="22"/>
      <c r="HO142" s="22"/>
      <c r="HP142" s="22"/>
      <c r="HQ142" s="22"/>
      <c r="HR142" s="22"/>
      <c r="HS142" s="22"/>
    </row>
    <row r="143" spans="1:227" s="24" customFormat="1" ht="15" customHeight="1">
      <c r="A143" s="371"/>
      <c r="B143" s="371"/>
      <c r="C143" s="433"/>
      <c r="D143" s="324"/>
      <c r="E143" s="143"/>
      <c r="F143" s="307"/>
      <c r="G143" s="428"/>
      <c r="H143" s="428"/>
      <c r="I143" s="412"/>
      <c r="J143" s="148"/>
      <c r="K143" s="415"/>
      <c r="L143" s="28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3"/>
      <c r="AG143" s="34"/>
      <c r="AH143" s="33"/>
      <c r="AI143" s="34"/>
      <c r="AJ143" s="34"/>
      <c r="AK143" s="409"/>
      <c r="AL143" s="28"/>
      <c r="AM143" s="28"/>
      <c r="AN143" s="116"/>
      <c r="AO143" s="116"/>
      <c r="AP143" s="116"/>
      <c r="AQ143" s="116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428"/>
      <c r="BC143" s="349"/>
      <c r="BD143" s="346"/>
      <c r="BE143" s="354"/>
      <c r="BF143" s="363"/>
      <c r="BG143" s="363"/>
      <c r="BH143" s="357"/>
      <c r="BI143" s="112"/>
      <c r="BJ143" s="360"/>
      <c r="BK143" s="22"/>
      <c r="BL143" s="22"/>
      <c r="BM143" s="22"/>
      <c r="BN143" s="22"/>
      <c r="BO143" s="23"/>
      <c r="BP143" s="22"/>
      <c r="BQ143" s="22"/>
      <c r="BR143" s="22"/>
      <c r="BS143" s="22"/>
      <c r="BT143" s="22"/>
      <c r="BU143" s="22"/>
      <c r="BV143" s="22"/>
      <c r="BW143" s="22"/>
      <c r="BX143" s="22"/>
      <c r="BY143" s="22"/>
      <c r="BZ143" s="22"/>
      <c r="CA143" s="22"/>
      <c r="CB143" s="22"/>
      <c r="CC143" s="22"/>
      <c r="CD143" s="22"/>
      <c r="CE143" s="22"/>
      <c r="CF143" s="22"/>
      <c r="CG143" s="22"/>
      <c r="CH143" s="22"/>
      <c r="CI143" s="22"/>
      <c r="CJ143" s="22"/>
      <c r="CK143" s="22"/>
      <c r="CL143" s="22"/>
      <c r="CM143" s="22"/>
      <c r="CN143" s="22"/>
      <c r="CO143" s="22"/>
      <c r="CP143" s="22"/>
      <c r="CQ143" s="22"/>
      <c r="CR143" s="22"/>
      <c r="CS143" s="22"/>
      <c r="CT143" s="22"/>
      <c r="CU143" s="22"/>
      <c r="CV143" s="22"/>
      <c r="CW143" s="22"/>
      <c r="CX143" s="22"/>
      <c r="CY143" s="22"/>
      <c r="CZ143" s="22"/>
      <c r="DA143" s="22"/>
      <c r="DB143" s="22"/>
      <c r="DC143" s="22"/>
      <c r="DD143" s="22"/>
      <c r="DE143" s="22"/>
      <c r="DF143" s="22"/>
      <c r="DG143" s="22"/>
      <c r="DH143" s="22"/>
      <c r="DI143" s="22"/>
      <c r="DJ143" s="22"/>
      <c r="DK143" s="22"/>
      <c r="DL143" s="22"/>
      <c r="DM143" s="22"/>
      <c r="DN143" s="22"/>
      <c r="DO143" s="22"/>
      <c r="DP143" s="22"/>
      <c r="DQ143" s="22"/>
      <c r="DR143" s="22"/>
      <c r="DS143" s="22"/>
      <c r="DT143" s="22"/>
      <c r="DU143" s="22"/>
      <c r="DV143" s="22"/>
      <c r="DW143" s="22"/>
      <c r="DX143" s="22"/>
      <c r="DY143" s="22"/>
      <c r="DZ143" s="22"/>
      <c r="EA143" s="22"/>
      <c r="EB143" s="22"/>
      <c r="EC143" s="22"/>
      <c r="ED143" s="22"/>
      <c r="EE143" s="22"/>
      <c r="EF143" s="22"/>
      <c r="EG143" s="22"/>
      <c r="EH143" s="22"/>
      <c r="EI143" s="22"/>
      <c r="EJ143" s="22"/>
      <c r="EK143" s="22"/>
      <c r="EL143" s="22"/>
      <c r="EM143" s="22"/>
      <c r="EN143" s="22"/>
      <c r="EO143" s="22"/>
      <c r="EP143" s="22"/>
      <c r="EQ143" s="22"/>
      <c r="ER143" s="22"/>
      <c r="ES143" s="22"/>
      <c r="ET143" s="22"/>
      <c r="EU143" s="22"/>
      <c r="EV143" s="22"/>
      <c r="EW143" s="22"/>
      <c r="EX143" s="22"/>
      <c r="EY143" s="22"/>
      <c r="EZ143" s="22"/>
      <c r="FA143" s="22"/>
      <c r="FB143" s="22"/>
      <c r="FC143" s="22"/>
      <c r="FD143" s="22"/>
      <c r="FE143" s="22"/>
      <c r="FF143" s="22"/>
      <c r="FG143" s="22"/>
      <c r="FH143" s="22"/>
      <c r="FI143" s="22"/>
      <c r="FJ143" s="22"/>
      <c r="FK143" s="22"/>
      <c r="FL143" s="22"/>
      <c r="FM143" s="22"/>
      <c r="FN143" s="22"/>
      <c r="FO143" s="22"/>
      <c r="FP143" s="22"/>
      <c r="FQ143" s="22"/>
      <c r="FR143" s="22"/>
      <c r="FS143" s="22"/>
      <c r="FT143" s="22"/>
      <c r="FU143" s="22"/>
      <c r="FV143" s="22"/>
      <c r="FW143" s="22"/>
      <c r="FX143" s="22"/>
      <c r="FY143" s="22"/>
      <c r="FZ143" s="22"/>
      <c r="GA143" s="22"/>
      <c r="GB143" s="22"/>
      <c r="GC143" s="22"/>
      <c r="GD143" s="22"/>
      <c r="GE143" s="22"/>
      <c r="GF143" s="22"/>
      <c r="GG143" s="22"/>
      <c r="GH143" s="22"/>
      <c r="GI143" s="22"/>
      <c r="GJ143" s="22"/>
      <c r="GK143" s="22"/>
      <c r="GL143" s="22"/>
      <c r="GM143" s="22"/>
      <c r="GN143" s="22"/>
      <c r="GO143" s="22"/>
      <c r="GP143" s="22"/>
      <c r="GQ143" s="22"/>
      <c r="GR143" s="22"/>
      <c r="GS143" s="22"/>
      <c r="GT143" s="22"/>
      <c r="GU143" s="22"/>
      <c r="GV143" s="22"/>
      <c r="GW143" s="22"/>
      <c r="GX143" s="22"/>
      <c r="GY143" s="22"/>
      <c r="GZ143" s="22"/>
      <c r="HA143" s="22"/>
      <c r="HB143" s="22"/>
      <c r="HC143" s="22"/>
      <c r="HD143" s="22"/>
      <c r="HE143" s="22"/>
      <c r="HF143" s="22"/>
      <c r="HG143" s="22"/>
      <c r="HH143" s="22"/>
      <c r="HI143" s="22"/>
      <c r="HJ143" s="22"/>
      <c r="HK143" s="22"/>
      <c r="HL143" s="22"/>
      <c r="HM143" s="22"/>
      <c r="HN143" s="22"/>
      <c r="HO143" s="22"/>
      <c r="HP143" s="22"/>
      <c r="HQ143" s="22"/>
      <c r="HR143" s="22"/>
      <c r="HS143" s="22"/>
    </row>
    <row r="144" spans="1:227" s="24" customFormat="1" ht="15" customHeight="1">
      <c r="A144" s="371"/>
      <c r="B144" s="371"/>
      <c r="C144" s="433"/>
      <c r="D144" s="324"/>
      <c r="E144" s="143"/>
      <c r="F144" s="307"/>
      <c r="G144" s="428"/>
      <c r="H144" s="428"/>
      <c r="I144" s="412"/>
      <c r="J144" s="147"/>
      <c r="K144" s="415"/>
      <c r="L144" s="28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2"/>
      <c r="AG144" s="28"/>
      <c r="AH144" s="32"/>
      <c r="AI144" s="28"/>
      <c r="AJ144" s="28"/>
      <c r="AK144" s="409"/>
      <c r="AL144" s="28"/>
      <c r="AM144" s="28"/>
      <c r="AN144" s="116"/>
      <c r="AO144" s="116"/>
      <c r="AP144" s="116"/>
      <c r="AQ144" s="116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428"/>
      <c r="BC144" s="349"/>
      <c r="BD144" s="346"/>
      <c r="BE144" s="354"/>
      <c r="BF144" s="363"/>
      <c r="BG144" s="363"/>
      <c r="BH144" s="357"/>
      <c r="BI144" s="112"/>
      <c r="BJ144" s="360"/>
      <c r="BK144" s="22"/>
      <c r="BL144" s="22"/>
      <c r="BM144" s="22"/>
      <c r="BN144" s="22"/>
      <c r="BO144" s="23"/>
      <c r="BP144" s="22"/>
      <c r="BQ144" s="22"/>
      <c r="BR144" s="22"/>
      <c r="BS144" s="22"/>
      <c r="BT144" s="22"/>
      <c r="BU144" s="22"/>
      <c r="BV144" s="22"/>
      <c r="BW144" s="22"/>
      <c r="BX144" s="22"/>
      <c r="BY144" s="22"/>
      <c r="BZ144" s="22"/>
      <c r="CA144" s="22"/>
      <c r="CB144" s="22"/>
      <c r="CC144" s="22"/>
      <c r="CD144" s="22"/>
      <c r="CE144" s="22"/>
      <c r="CF144" s="22"/>
      <c r="CG144" s="22"/>
      <c r="CH144" s="22"/>
      <c r="CI144" s="22"/>
      <c r="CJ144" s="22"/>
      <c r="CK144" s="22"/>
      <c r="CL144" s="22"/>
      <c r="CM144" s="22"/>
      <c r="CN144" s="22"/>
      <c r="CO144" s="22"/>
      <c r="CP144" s="22"/>
      <c r="CQ144" s="22"/>
      <c r="CR144" s="22"/>
      <c r="CS144" s="22"/>
      <c r="CT144" s="22"/>
      <c r="CU144" s="22"/>
      <c r="CV144" s="22"/>
      <c r="CW144" s="22"/>
      <c r="CX144" s="22"/>
      <c r="CY144" s="22"/>
      <c r="CZ144" s="22"/>
      <c r="DA144" s="22"/>
      <c r="DB144" s="22"/>
      <c r="DC144" s="22"/>
      <c r="DD144" s="22"/>
      <c r="DE144" s="22"/>
      <c r="DF144" s="22"/>
      <c r="DG144" s="22"/>
      <c r="DH144" s="22"/>
      <c r="DI144" s="22"/>
      <c r="DJ144" s="22"/>
      <c r="DK144" s="22"/>
      <c r="DL144" s="22"/>
      <c r="DM144" s="22"/>
      <c r="DN144" s="22"/>
      <c r="DO144" s="22"/>
      <c r="DP144" s="22"/>
      <c r="DQ144" s="22"/>
      <c r="DR144" s="22"/>
      <c r="DS144" s="22"/>
      <c r="DT144" s="22"/>
      <c r="DU144" s="22"/>
      <c r="DV144" s="22"/>
      <c r="DW144" s="22"/>
      <c r="DX144" s="22"/>
      <c r="DY144" s="22"/>
      <c r="DZ144" s="22"/>
      <c r="EA144" s="22"/>
      <c r="EB144" s="22"/>
      <c r="EC144" s="22"/>
      <c r="ED144" s="22"/>
      <c r="EE144" s="22"/>
      <c r="EF144" s="22"/>
      <c r="EG144" s="22"/>
      <c r="EH144" s="22"/>
      <c r="EI144" s="22"/>
      <c r="EJ144" s="22"/>
      <c r="EK144" s="22"/>
      <c r="EL144" s="22"/>
      <c r="EM144" s="22"/>
      <c r="EN144" s="22"/>
      <c r="EO144" s="22"/>
      <c r="EP144" s="22"/>
      <c r="EQ144" s="22"/>
      <c r="ER144" s="22"/>
      <c r="ES144" s="22"/>
      <c r="ET144" s="22"/>
      <c r="EU144" s="22"/>
      <c r="EV144" s="22"/>
      <c r="EW144" s="22"/>
      <c r="EX144" s="22"/>
      <c r="EY144" s="22"/>
      <c r="EZ144" s="22"/>
      <c r="FA144" s="22"/>
      <c r="FB144" s="22"/>
      <c r="FC144" s="22"/>
      <c r="FD144" s="22"/>
      <c r="FE144" s="22"/>
      <c r="FF144" s="22"/>
      <c r="FG144" s="22"/>
      <c r="FH144" s="22"/>
      <c r="FI144" s="22"/>
      <c r="FJ144" s="22"/>
      <c r="FK144" s="22"/>
      <c r="FL144" s="22"/>
      <c r="FM144" s="22"/>
      <c r="FN144" s="22"/>
      <c r="FO144" s="22"/>
      <c r="FP144" s="22"/>
      <c r="FQ144" s="22"/>
      <c r="FR144" s="22"/>
      <c r="FS144" s="22"/>
      <c r="FT144" s="22"/>
      <c r="FU144" s="22"/>
      <c r="FV144" s="22"/>
      <c r="FW144" s="22"/>
      <c r="FX144" s="22"/>
      <c r="FY144" s="22"/>
      <c r="FZ144" s="22"/>
      <c r="GA144" s="22"/>
      <c r="GB144" s="22"/>
      <c r="GC144" s="22"/>
      <c r="GD144" s="22"/>
      <c r="GE144" s="22"/>
      <c r="GF144" s="22"/>
      <c r="GG144" s="22"/>
      <c r="GH144" s="22"/>
      <c r="GI144" s="22"/>
      <c r="GJ144" s="22"/>
      <c r="GK144" s="22"/>
      <c r="GL144" s="22"/>
      <c r="GM144" s="22"/>
      <c r="GN144" s="22"/>
      <c r="GO144" s="22"/>
      <c r="GP144" s="22"/>
      <c r="GQ144" s="22"/>
      <c r="GR144" s="22"/>
      <c r="GS144" s="22"/>
      <c r="GT144" s="22"/>
      <c r="GU144" s="22"/>
      <c r="GV144" s="22"/>
      <c r="GW144" s="22"/>
      <c r="GX144" s="22"/>
      <c r="GY144" s="22"/>
      <c r="GZ144" s="22"/>
      <c r="HA144" s="22"/>
      <c r="HB144" s="22"/>
      <c r="HC144" s="22"/>
      <c r="HD144" s="22"/>
      <c r="HE144" s="22"/>
      <c r="HF144" s="22"/>
      <c r="HG144" s="22"/>
      <c r="HH144" s="22"/>
      <c r="HI144" s="22"/>
      <c r="HJ144" s="22"/>
      <c r="HK144" s="22"/>
      <c r="HL144" s="22"/>
      <c r="HM144" s="22"/>
      <c r="HN144" s="22"/>
      <c r="HO144" s="22"/>
      <c r="HP144" s="22"/>
      <c r="HQ144" s="22"/>
      <c r="HR144" s="22"/>
      <c r="HS144" s="22"/>
    </row>
    <row r="145" spans="1:227" s="24" customFormat="1" ht="15" customHeight="1">
      <c r="A145" s="371"/>
      <c r="B145" s="371"/>
      <c r="C145" s="433"/>
      <c r="D145" s="324"/>
      <c r="E145" s="143"/>
      <c r="F145" s="307"/>
      <c r="G145" s="428"/>
      <c r="H145" s="428"/>
      <c r="I145" s="412"/>
      <c r="J145" s="147"/>
      <c r="K145" s="415"/>
      <c r="L145" s="28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2"/>
      <c r="AG145" s="28"/>
      <c r="AH145" s="32"/>
      <c r="AI145" s="28"/>
      <c r="AJ145" s="28"/>
      <c r="AK145" s="409"/>
      <c r="AL145" s="28"/>
      <c r="AM145" s="28"/>
      <c r="AN145" s="116"/>
      <c r="AO145" s="116"/>
      <c r="AP145" s="116"/>
      <c r="AQ145" s="116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428"/>
      <c r="BC145" s="349"/>
      <c r="BD145" s="346"/>
      <c r="BE145" s="354"/>
      <c r="BF145" s="363"/>
      <c r="BG145" s="363"/>
      <c r="BH145" s="357"/>
      <c r="BI145" s="112"/>
      <c r="BJ145" s="360"/>
      <c r="BK145" s="22"/>
      <c r="BL145" s="22"/>
      <c r="BM145" s="22"/>
      <c r="BN145" s="22"/>
      <c r="BO145" s="23"/>
      <c r="BP145" s="22"/>
      <c r="BQ145" s="22"/>
      <c r="BR145" s="22"/>
      <c r="BS145" s="22"/>
      <c r="BT145" s="22"/>
      <c r="BU145" s="22"/>
      <c r="BV145" s="22"/>
      <c r="BW145" s="22"/>
      <c r="BX145" s="22"/>
      <c r="BY145" s="22"/>
      <c r="BZ145" s="22"/>
      <c r="CA145" s="22"/>
      <c r="CB145" s="22"/>
      <c r="CC145" s="22"/>
      <c r="CD145" s="22"/>
      <c r="CE145" s="22"/>
      <c r="CF145" s="22"/>
      <c r="CG145" s="22"/>
      <c r="CH145" s="22"/>
      <c r="CI145" s="22"/>
      <c r="CJ145" s="22"/>
      <c r="CK145" s="22"/>
      <c r="CL145" s="22"/>
      <c r="CM145" s="22"/>
      <c r="CN145" s="22"/>
      <c r="CO145" s="22"/>
      <c r="CP145" s="22"/>
      <c r="CQ145" s="22"/>
      <c r="CR145" s="22"/>
      <c r="CS145" s="22"/>
      <c r="CT145" s="22"/>
      <c r="CU145" s="22"/>
      <c r="CV145" s="22"/>
      <c r="CW145" s="22"/>
      <c r="CX145" s="22"/>
      <c r="CY145" s="22"/>
      <c r="CZ145" s="22"/>
      <c r="DA145" s="22"/>
      <c r="DB145" s="22"/>
      <c r="DC145" s="22"/>
      <c r="DD145" s="22"/>
      <c r="DE145" s="22"/>
      <c r="DF145" s="22"/>
      <c r="DG145" s="22"/>
      <c r="DH145" s="22"/>
      <c r="DI145" s="22"/>
      <c r="DJ145" s="22"/>
      <c r="DK145" s="22"/>
      <c r="DL145" s="22"/>
      <c r="DM145" s="22"/>
      <c r="DN145" s="22"/>
      <c r="DO145" s="22"/>
      <c r="DP145" s="22"/>
      <c r="DQ145" s="22"/>
      <c r="DR145" s="22"/>
      <c r="DS145" s="22"/>
      <c r="DT145" s="22"/>
      <c r="DU145" s="22"/>
      <c r="DV145" s="22"/>
      <c r="DW145" s="22"/>
      <c r="DX145" s="22"/>
      <c r="DY145" s="22"/>
      <c r="DZ145" s="22"/>
      <c r="EA145" s="22"/>
      <c r="EB145" s="22"/>
      <c r="EC145" s="22"/>
      <c r="ED145" s="22"/>
      <c r="EE145" s="22"/>
      <c r="EF145" s="22"/>
      <c r="EG145" s="22"/>
      <c r="EH145" s="22"/>
      <c r="EI145" s="22"/>
      <c r="EJ145" s="22"/>
      <c r="EK145" s="22"/>
      <c r="EL145" s="22"/>
      <c r="EM145" s="22"/>
      <c r="EN145" s="22"/>
      <c r="EO145" s="22"/>
      <c r="EP145" s="22"/>
      <c r="EQ145" s="22"/>
      <c r="ER145" s="22"/>
      <c r="ES145" s="22"/>
      <c r="ET145" s="22"/>
      <c r="EU145" s="22"/>
      <c r="EV145" s="22"/>
      <c r="EW145" s="22"/>
      <c r="EX145" s="22"/>
      <c r="EY145" s="22"/>
      <c r="EZ145" s="22"/>
      <c r="FA145" s="22"/>
      <c r="FB145" s="22"/>
      <c r="FC145" s="22"/>
      <c r="FD145" s="22"/>
      <c r="FE145" s="22"/>
      <c r="FF145" s="22"/>
      <c r="FG145" s="22"/>
      <c r="FH145" s="22"/>
      <c r="FI145" s="22"/>
      <c r="FJ145" s="22"/>
      <c r="FK145" s="22"/>
      <c r="FL145" s="22"/>
      <c r="FM145" s="22"/>
      <c r="FN145" s="22"/>
      <c r="FO145" s="22"/>
      <c r="FP145" s="22"/>
      <c r="FQ145" s="22"/>
      <c r="FR145" s="22"/>
      <c r="FS145" s="22"/>
      <c r="FT145" s="22"/>
      <c r="FU145" s="22"/>
      <c r="FV145" s="22"/>
      <c r="FW145" s="22"/>
      <c r="FX145" s="22"/>
      <c r="FY145" s="22"/>
      <c r="FZ145" s="22"/>
      <c r="GA145" s="22"/>
      <c r="GB145" s="22"/>
      <c r="GC145" s="22"/>
      <c r="GD145" s="22"/>
      <c r="GE145" s="22"/>
      <c r="GF145" s="22"/>
      <c r="GG145" s="22"/>
      <c r="GH145" s="22"/>
      <c r="GI145" s="22"/>
      <c r="GJ145" s="22"/>
      <c r="GK145" s="22"/>
      <c r="GL145" s="22"/>
      <c r="GM145" s="22"/>
      <c r="GN145" s="22"/>
      <c r="GO145" s="22"/>
      <c r="GP145" s="22"/>
      <c r="GQ145" s="22"/>
      <c r="GR145" s="22"/>
      <c r="GS145" s="22"/>
      <c r="GT145" s="22"/>
      <c r="GU145" s="22"/>
      <c r="GV145" s="22"/>
      <c r="GW145" s="22"/>
      <c r="GX145" s="22"/>
      <c r="GY145" s="22"/>
      <c r="GZ145" s="22"/>
      <c r="HA145" s="22"/>
      <c r="HB145" s="22"/>
      <c r="HC145" s="22"/>
      <c r="HD145" s="22"/>
      <c r="HE145" s="22"/>
      <c r="HF145" s="22"/>
      <c r="HG145" s="22"/>
      <c r="HH145" s="22"/>
      <c r="HI145" s="22"/>
      <c r="HJ145" s="22"/>
      <c r="HK145" s="22"/>
      <c r="HL145" s="22"/>
      <c r="HM145" s="22"/>
      <c r="HN145" s="22"/>
      <c r="HO145" s="22"/>
      <c r="HP145" s="22"/>
      <c r="HQ145" s="22"/>
      <c r="HR145" s="22"/>
      <c r="HS145" s="22"/>
    </row>
    <row r="146" spans="1:227" s="24" customFormat="1" ht="15" customHeight="1">
      <c r="A146" s="371"/>
      <c r="B146" s="371"/>
      <c r="C146" s="433"/>
      <c r="D146" s="324"/>
      <c r="E146" s="143"/>
      <c r="F146" s="307"/>
      <c r="G146" s="428"/>
      <c r="H146" s="428"/>
      <c r="I146" s="412"/>
      <c r="J146" s="147"/>
      <c r="K146" s="415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32"/>
      <c r="AG146" s="28"/>
      <c r="AH146" s="32"/>
      <c r="AI146" s="28"/>
      <c r="AJ146" s="28"/>
      <c r="AK146" s="409"/>
      <c r="AL146" s="28"/>
      <c r="AM146" s="28"/>
      <c r="AN146" s="116"/>
      <c r="AO146" s="116"/>
      <c r="AP146" s="116"/>
      <c r="AQ146" s="116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428"/>
      <c r="BC146" s="349"/>
      <c r="BD146" s="346"/>
      <c r="BE146" s="354"/>
      <c r="BF146" s="363"/>
      <c r="BG146" s="363"/>
      <c r="BH146" s="357"/>
      <c r="BI146" s="112"/>
      <c r="BJ146" s="360"/>
      <c r="BK146" s="22"/>
      <c r="BL146" s="22"/>
      <c r="BM146" s="22"/>
      <c r="BN146" s="22"/>
      <c r="BO146" s="23"/>
      <c r="BP146" s="22"/>
      <c r="BQ146" s="22"/>
      <c r="BR146" s="22"/>
      <c r="BS146" s="22"/>
      <c r="BT146" s="22"/>
      <c r="BU146" s="22"/>
      <c r="BV146" s="22"/>
      <c r="BW146" s="22"/>
      <c r="BX146" s="22"/>
      <c r="BY146" s="22"/>
      <c r="BZ146" s="22"/>
      <c r="CA146" s="22"/>
      <c r="CB146" s="22"/>
      <c r="CC146" s="22"/>
      <c r="CD146" s="22"/>
      <c r="CE146" s="22"/>
      <c r="CF146" s="22"/>
      <c r="CG146" s="22"/>
      <c r="CH146" s="22"/>
      <c r="CI146" s="22"/>
      <c r="CJ146" s="22"/>
      <c r="CK146" s="22"/>
      <c r="CL146" s="22"/>
      <c r="CM146" s="22"/>
      <c r="CN146" s="22"/>
      <c r="CO146" s="22"/>
      <c r="CP146" s="22"/>
      <c r="CQ146" s="22"/>
      <c r="CR146" s="22"/>
      <c r="CS146" s="22"/>
      <c r="CT146" s="22"/>
      <c r="CU146" s="22"/>
      <c r="CV146" s="22"/>
      <c r="CW146" s="22"/>
      <c r="CX146" s="22"/>
      <c r="CY146" s="22"/>
      <c r="CZ146" s="22"/>
      <c r="DA146" s="22"/>
      <c r="DB146" s="22"/>
      <c r="DC146" s="22"/>
      <c r="DD146" s="22"/>
      <c r="DE146" s="22"/>
      <c r="DF146" s="22"/>
      <c r="DG146" s="22"/>
      <c r="DH146" s="22"/>
      <c r="DI146" s="22"/>
      <c r="DJ146" s="22"/>
      <c r="DK146" s="22"/>
      <c r="DL146" s="22"/>
      <c r="DM146" s="22"/>
      <c r="DN146" s="22"/>
      <c r="DO146" s="22"/>
      <c r="DP146" s="22"/>
      <c r="DQ146" s="22"/>
      <c r="DR146" s="22"/>
      <c r="DS146" s="22"/>
      <c r="DT146" s="22"/>
      <c r="DU146" s="22"/>
      <c r="DV146" s="22"/>
      <c r="DW146" s="22"/>
      <c r="DX146" s="22"/>
      <c r="DY146" s="22"/>
      <c r="DZ146" s="22"/>
      <c r="EA146" s="22"/>
      <c r="EB146" s="22"/>
      <c r="EC146" s="22"/>
      <c r="ED146" s="22"/>
      <c r="EE146" s="22"/>
      <c r="EF146" s="22"/>
      <c r="EG146" s="22"/>
      <c r="EH146" s="22"/>
      <c r="EI146" s="22"/>
      <c r="EJ146" s="22"/>
      <c r="EK146" s="22"/>
      <c r="EL146" s="22"/>
      <c r="EM146" s="22"/>
      <c r="EN146" s="22"/>
      <c r="EO146" s="22"/>
      <c r="EP146" s="22"/>
      <c r="EQ146" s="22"/>
      <c r="ER146" s="22"/>
      <c r="ES146" s="22"/>
      <c r="ET146" s="22"/>
      <c r="EU146" s="22"/>
      <c r="EV146" s="22"/>
      <c r="EW146" s="22"/>
      <c r="EX146" s="22"/>
      <c r="EY146" s="22"/>
      <c r="EZ146" s="22"/>
      <c r="FA146" s="22"/>
      <c r="FB146" s="22"/>
      <c r="FC146" s="22"/>
      <c r="FD146" s="22"/>
      <c r="FE146" s="22"/>
      <c r="FF146" s="22"/>
      <c r="FG146" s="22"/>
      <c r="FH146" s="22"/>
      <c r="FI146" s="22"/>
      <c r="FJ146" s="22"/>
      <c r="FK146" s="22"/>
      <c r="FL146" s="22"/>
      <c r="FM146" s="22"/>
      <c r="FN146" s="22"/>
      <c r="FO146" s="22"/>
      <c r="FP146" s="22"/>
      <c r="FQ146" s="22"/>
      <c r="FR146" s="22"/>
      <c r="FS146" s="22"/>
      <c r="FT146" s="22"/>
      <c r="FU146" s="22"/>
      <c r="FV146" s="22"/>
      <c r="FW146" s="22"/>
      <c r="FX146" s="22"/>
      <c r="FY146" s="22"/>
      <c r="FZ146" s="22"/>
      <c r="GA146" s="22"/>
      <c r="GB146" s="22"/>
      <c r="GC146" s="22"/>
      <c r="GD146" s="22"/>
      <c r="GE146" s="22"/>
      <c r="GF146" s="22"/>
      <c r="GG146" s="22"/>
      <c r="GH146" s="22"/>
      <c r="GI146" s="22"/>
      <c r="GJ146" s="22"/>
      <c r="GK146" s="22"/>
      <c r="GL146" s="22"/>
      <c r="GM146" s="22"/>
      <c r="GN146" s="22"/>
      <c r="GO146" s="22"/>
      <c r="GP146" s="22"/>
      <c r="GQ146" s="22"/>
      <c r="GR146" s="22"/>
      <c r="GS146" s="22"/>
      <c r="GT146" s="22"/>
      <c r="GU146" s="22"/>
      <c r="GV146" s="22"/>
      <c r="GW146" s="22"/>
      <c r="GX146" s="22"/>
      <c r="GY146" s="22"/>
      <c r="GZ146" s="22"/>
      <c r="HA146" s="22"/>
      <c r="HB146" s="22"/>
      <c r="HC146" s="22"/>
      <c r="HD146" s="22"/>
      <c r="HE146" s="22"/>
      <c r="HF146" s="22"/>
      <c r="HG146" s="22"/>
      <c r="HH146" s="22"/>
      <c r="HI146" s="22"/>
      <c r="HJ146" s="22"/>
      <c r="HK146" s="22"/>
      <c r="HL146" s="22"/>
      <c r="HM146" s="22"/>
      <c r="HN146" s="22"/>
      <c r="HO146" s="22"/>
      <c r="HP146" s="22"/>
      <c r="HQ146" s="22"/>
      <c r="HR146" s="22"/>
      <c r="HS146" s="22"/>
    </row>
    <row r="147" spans="1:227" s="24" customFormat="1" ht="15.75" customHeight="1" thickBot="1">
      <c r="A147" s="372"/>
      <c r="B147" s="372"/>
      <c r="C147" s="434"/>
      <c r="D147" s="325"/>
      <c r="E147" s="144"/>
      <c r="F147" s="308"/>
      <c r="G147" s="429"/>
      <c r="H147" s="429"/>
      <c r="I147" s="413"/>
      <c r="J147" s="149"/>
      <c r="K147" s="416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40"/>
      <c r="AF147" s="38"/>
      <c r="AG147" s="39"/>
      <c r="AH147" s="38"/>
      <c r="AI147" s="39"/>
      <c r="AJ147" s="39"/>
      <c r="AK147" s="410"/>
      <c r="AL147" s="40"/>
      <c r="AM147" s="40"/>
      <c r="AN147" s="117"/>
      <c r="AO147" s="117"/>
      <c r="AP147" s="117"/>
      <c r="AQ147" s="117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29"/>
      <c r="BC147" s="350"/>
      <c r="BD147" s="347"/>
      <c r="BE147" s="355"/>
      <c r="BF147" s="364"/>
      <c r="BG147" s="364"/>
      <c r="BH147" s="358"/>
      <c r="BI147" s="113"/>
      <c r="BJ147" s="361"/>
      <c r="BK147" s="22"/>
      <c r="BL147" s="22"/>
      <c r="BM147" s="22"/>
      <c r="BN147" s="22"/>
      <c r="BO147" s="23"/>
      <c r="BP147" s="22"/>
      <c r="BQ147" s="22"/>
      <c r="BR147" s="22"/>
      <c r="BS147" s="22"/>
      <c r="BT147" s="22"/>
      <c r="BU147" s="22"/>
      <c r="BV147" s="22"/>
      <c r="BW147" s="22"/>
      <c r="BX147" s="22"/>
      <c r="BY147" s="22"/>
      <c r="BZ147" s="22"/>
      <c r="CA147" s="22"/>
      <c r="CB147" s="22"/>
      <c r="CC147" s="22"/>
      <c r="CD147" s="22"/>
      <c r="CE147" s="22"/>
      <c r="CF147" s="22"/>
      <c r="CG147" s="22"/>
      <c r="CH147" s="22"/>
      <c r="CI147" s="22"/>
      <c r="CJ147" s="22"/>
      <c r="CK147" s="22"/>
      <c r="CL147" s="22"/>
      <c r="CM147" s="22"/>
      <c r="CN147" s="22"/>
      <c r="CO147" s="22"/>
      <c r="CP147" s="22"/>
      <c r="CQ147" s="22"/>
      <c r="CR147" s="22"/>
      <c r="CS147" s="22"/>
      <c r="CT147" s="22"/>
      <c r="CU147" s="22"/>
      <c r="CV147" s="22"/>
      <c r="CW147" s="22"/>
      <c r="CX147" s="22"/>
      <c r="CY147" s="22"/>
      <c r="CZ147" s="22"/>
      <c r="DA147" s="22"/>
      <c r="DB147" s="22"/>
      <c r="DC147" s="22"/>
      <c r="DD147" s="22"/>
      <c r="DE147" s="22"/>
      <c r="DF147" s="22"/>
      <c r="DG147" s="22"/>
      <c r="DH147" s="22"/>
      <c r="DI147" s="22"/>
      <c r="DJ147" s="22"/>
      <c r="DK147" s="22"/>
      <c r="DL147" s="22"/>
      <c r="DM147" s="22"/>
      <c r="DN147" s="22"/>
      <c r="DO147" s="22"/>
      <c r="DP147" s="22"/>
      <c r="DQ147" s="22"/>
      <c r="DR147" s="22"/>
      <c r="DS147" s="22"/>
      <c r="DT147" s="22"/>
      <c r="DU147" s="22"/>
      <c r="DV147" s="22"/>
      <c r="DW147" s="22"/>
      <c r="DX147" s="22"/>
      <c r="DY147" s="22"/>
      <c r="DZ147" s="22"/>
      <c r="EA147" s="22"/>
      <c r="EB147" s="22"/>
      <c r="EC147" s="22"/>
      <c r="ED147" s="22"/>
      <c r="EE147" s="22"/>
      <c r="EF147" s="22"/>
      <c r="EG147" s="22"/>
      <c r="EH147" s="22"/>
      <c r="EI147" s="22"/>
      <c r="EJ147" s="22"/>
      <c r="EK147" s="22"/>
      <c r="EL147" s="22"/>
      <c r="EM147" s="22"/>
      <c r="EN147" s="22"/>
      <c r="EO147" s="22"/>
      <c r="EP147" s="22"/>
      <c r="EQ147" s="22"/>
      <c r="ER147" s="22"/>
      <c r="ES147" s="22"/>
      <c r="ET147" s="22"/>
      <c r="EU147" s="22"/>
      <c r="EV147" s="22"/>
      <c r="EW147" s="22"/>
      <c r="EX147" s="22"/>
      <c r="EY147" s="22"/>
      <c r="EZ147" s="22"/>
      <c r="FA147" s="22"/>
      <c r="FB147" s="22"/>
      <c r="FC147" s="22"/>
      <c r="FD147" s="22"/>
      <c r="FE147" s="22"/>
      <c r="FF147" s="22"/>
      <c r="FG147" s="22"/>
      <c r="FH147" s="22"/>
      <c r="FI147" s="22"/>
      <c r="FJ147" s="22"/>
      <c r="FK147" s="22"/>
      <c r="FL147" s="22"/>
      <c r="FM147" s="22"/>
      <c r="FN147" s="22"/>
      <c r="FO147" s="22"/>
      <c r="FP147" s="22"/>
      <c r="FQ147" s="22"/>
      <c r="FR147" s="22"/>
      <c r="FS147" s="22"/>
      <c r="FT147" s="22"/>
      <c r="FU147" s="22"/>
      <c r="FV147" s="22"/>
      <c r="FW147" s="22"/>
      <c r="FX147" s="22"/>
      <c r="FY147" s="22"/>
      <c r="FZ147" s="22"/>
      <c r="GA147" s="22"/>
      <c r="GB147" s="22"/>
      <c r="GC147" s="22"/>
      <c r="GD147" s="22"/>
      <c r="GE147" s="22"/>
      <c r="GF147" s="22"/>
      <c r="GG147" s="22"/>
      <c r="GH147" s="22"/>
      <c r="GI147" s="22"/>
      <c r="GJ147" s="22"/>
      <c r="GK147" s="22"/>
      <c r="GL147" s="22"/>
      <c r="GM147" s="22"/>
      <c r="GN147" s="22"/>
      <c r="GO147" s="22"/>
      <c r="GP147" s="22"/>
      <c r="GQ147" s="22"/>
      <c r="GR147" s="22"/>
      <c r="GS147" s="22"/>
      <c r="GT147" s="22"/>
      <c r="GU147" s="22"/>
      <c r="GV147" s="22"/>
      <c r="GW147" s="22"/>
      <c r="GX147" s="22"/>
      <c r="GY147" s="22"/>
      <c r="GZ147" s="22"/>
      <c r="HA147" s="22"/>
      <c r="HB147" s="22"/>
      <c r="HC147" s="22"/>
      <c r="HD147" s="22"/>
      <c r="HE147" s="22"/>
      <c r="HF147" s="22"/>
      <c r="HG147" s="22"/>
      <c r="HH147" s="22"/>
      <c r="HI147" s="22"/>
      <c r="HJ147" s="22"/>
      <c r="HK147" s="22"/>
      <c r="HL147" s="22"/>
      <c r="HM147" s="22"/>
      <c r="HN147" s="22"/>
      <c r="HO147" s="22"/>
      <c r="HP147" s="22"/>
      <c r="HQ147" s="22"/>
      <c r="HR147" s="22"/>
      <c r="HS147" s="22"/>
    </row>
    <row r="148" spans="1:227" s="24" customFormat="1" ht="15" customHeight="1">
      <c r="A148" s="370" t="s">
        <v>112</v>
      </c>
      <c r="B148" s="431" t="s">
        <v>1055</v>
      </c>
      <c r="C148" s="432" t="s">
        <v>721</v>
      </c>
      <c r="D148" s="323">
        <v>1</v>
      </c>
      <c r="E148" s="142" t="s">
        <v>874</v>
      </c>
      <c r="F148" s="145" t="s">
        <v>1056</v>
      </c>
      <c r="G148" s="427" t="s">
        <v>565</v>
      </c>
      <c r="H148" s="427"/>
      <c r="I148" s="411"/>
      <c r="J148" s="146" t="s">
        <v>1056</v>
      </c>
      <c r="K148" s="414">
        <f t="shared" ref="K148" si="65">IF(SUM(AI148:AI157)&gt;0,(BD148-SUM(AI148:AI157))/22,IFERROR(IF(AND(BD148&gt;=22*D148,BD148&lt;=26*D148),1*D148,IF(BD148/BE148&gt;1,1*D148+(BF148/22))+IF(BD148/BE148=1,1*D148)+IF(BD148/BE148&lt;1,IF(AND(BE148&gt;=22*D148,BE148&lt;=26*D148),BD148/22,BD148/BE148))),0))-(SUM(AG148:AG157)/22)</f>
        <v>0.13636363636363635</v>
      </c>
      <c r="L148" s="34"/>
      <c r="M148" s="34"/>
      <c r="N148" s="34"/>
      <c r="O148" s="34"/>
      <c r="P148" s="34"/>
      <c r="Q148" s="34"/>
      <c r="R148" s="34">
        <v>1.5</v>
      </c>
      <c r="S148" s="34">
        <v>1.5</v>
      </c>
      <c r="T148" s="34"/>
      <c r="U148" s="34"/>
      <c r="V148" s="34"/>
      <c r="W148" s="34"/>
      <c r="X148" s="34"/>
      <c r="Y148" s="34"/>
      <c r="Z148" s="34"/>
      <c r="AA148" s="34"/>
      <c r="AB148" s="34"/>
      <c r="AC148" s="34"/>
      <c r="AD148" s="34"/>
      <c r="AE148" s="34"/>
      <c r="AF148" s="25"/>
      <c r="AG148" s="26"/>
      <c r="AH148" s="25" t="s">
        <v>319</v>
      </c>
      <c r="AI148" s="26">
        <v>24</v>
      </c>
      <c r="AJ148" s="26"/>
      <c r="AK148" s="408">
        <f t="shared" ref="AK148" si="66">SUM(L148:AE157,AG148:AG157,AI148:AI157,AJ148:AJ157)</f>
        <v>27</v>
      </c>
      <c r="AL148" s="26"/>
      <c r="AM148" s="26"/>
      <c r="AN148" s="115"/>
      <c r="AO148" s="115"/>
      <c r="AP148" s="115"/>
      <c r="AQ148" s="115"/>
      <c r="AR148" s="26"/>
      <c r="AS148" s="27"/>
      <c r="AT148" s="28"/>
      <c r="AU148" s="28"/>
      <c r="AV148" s="27"/>
      <c r="AW148" s="28"/>
      <c r="AX148" s="28"/>
      <c r="AY148" s="28"/>
      <c r="AZ148" s="28"/>
      <c r="BA148" s="28"/>
      <c r="BB148" s="427"/>
      <c r="BC148" s="348">
        <f>IFERROR(VLOOKUP(BB148,Segéd2!$L$2:$M$7,2,FALSE),0)</f>
        <v>0</v>
      </c>
      <c r="BD148" s="345">
        <f t="shared" ref="BD148" si="67">SUM(AK148,AL148:BA157,BC148)</f>
        <v>27</v>
      </c>
      <c r="BE148" s="351">
        <v>26</v>
      </c>
      <c r="BF148" s="362">
        <f t="shared" ref="BF148" si="68">IF(AND(BD148&gt;26,BE148&gt;=22),(BD148-26)-IF(((AK148+SUM(AS148:BA157)+BC148)-26)&gt;0,(AK148+SUM(AS148:BA157)+BC148)-26,0)+IF(AK148+BC148-26&gt;0,AK148+BC148-26,0),IF(BD148&gt;BE148,(BD148-BE148)-IF(((AK148+SUM(AS148:BA157)+BC148)-BE148)&gt;0,(AK148+SUM(AS148:BA157)+BC148)-BE148,0)+IF(AK148+BC148-BE148&gt;0,AK148+BC148-BE148,0),0))</f>
        <v>1</v>
      </c>
      <c r="BG148" s="362">
        <f t="shared" ref="BG148" si="69">SUM(AG148:AG157)</f>
        <v>0</v>
      </c>
      <c r="BH148" s="356"/>
      <c r="BI148" s="111"/>
      <c r="BJ148" s="359"/>
      <c r="BK148" s="22"/>
      <c r="BL148" s="22"/>
      <c r="BM148" s="22"/>
      <c r="BN148" s="22"/>
      <c r="BO148" s="23"/>
      <c r="BP148" s="22"/>
      <c r="BQ148" s="22"/>
      <c r="BR148" s="22"/>
      <c r="BS148" s="22"/>
      <c r="BT148" s="22"/>
      <c r="BU148" s="22"/>
      <c r="BV148" s="22"/>
      <c r="BW148" s="22"/>
      <c r="BX148" s="22"/>
      <c r="BY148" s="22"/>
      <c r="BZ148" s="22"/>
      <c r="CA148" s="22"/>
      <c r="CB148" s="22"/>
      <c r="CC148" s="22"/>
      <c r="CD148" s="22"/>
      <c r="CE148" s="22"/>
      <c r="CF148" s="22"/>
      <c r="CG148" s="22"/>
      <c r="CH148" s="22"/>
      <c r="CI148" s="22"/>
      <c r="CJ148" s="22"/>
      <c r="CK148" s="22"/>
      <c r="CL148" s="22"/>
      <c r="CM148" s="22"/>
      <c r="CN148" s="22"/>
      <c r="CO148" s="22"/>
      <c r="CP148" s="22"/>
      <c r="CQ148" s="22"/>
      <c r="CR148" s="22"/>
      <c r="CS148" s="22"/>
      <c r="CT148" s="22"/>
      <c r="CU148" s="22"/>
      <c r="CV148" s="22"/>
      <c r="CW148" s="22"/>
      <c r="CX148" s="22"/>
      <c r="CY148" s="22"/>
      <c r="CZ148" s="22"/>
      <c r="DA148" s="22"/>
      <c r="DB148" s="22"/>
      <c r="DC148" s="22"/>
      <c r="DD148" s="22"/>
      <c r="DE148" s="22"/>
      <c r="DF148" s="22"/>
      <c r="DG148" s="22"/>
      <c r="DH148" s="22"/>
      <c r="DI148" s="22"/>
      <c r="DJ148" s="22"/>
      <c r="DK148" s="22"/>
      <c r="DL148" s="22"/>
      <c r="DM148" s="22"/>
      <c r="DN148" s="22"/>
      <c r="DO148" s="22"/>
      <c r="DP148" s="22"/>
      <c r="DQ148" s="22"/>
      <c r="DR148" s="22"/>
      <c r="DS148" s="22"/>
      <c r="DT148" s="22"/>
      <c r="DU148" s="22"/>
      <c r="DV148" s="22"/>
      <c r="DW148" s="22"/>
      <c r="DX148" s="22"/>
      <c r="DY148" s="22"/>
      <c r="DZ148" s="22"/>
      <c r="EA148" s="22"/>
      <c r="EB148" s="22"/>
      <c r="EC148" s="22"/>
      <c r="ED148" s="22"/>
      <c r="EE148" s="22"/>
      <c r="EF148" s="22"/>
      <c r="EG148" s="22"/>
      <c r="EH148" s="22"/>
      <c r="EI148" s="22"/>
      <c r="EJ148" s="22"/>
      <c r="EK148" s="22"/>
      <c r="EL148" s="22"/>
      <c r="EM148" s="22"/>
      <c r="EN148" s="22"/>
      <c r="EO148" s="22"/>
      <c r="EP148" s="22"/>
      <c r="EQ148" s="22"/>
      <c r="ER148" s="22"/>
      <c r="ES148" s="22"/>
      <c r="ET148" s="22"/>
      <c r="EU148" s="22"/>
      <c r="EV148" s="22"/>
      <c r="EW148" s="22"/>
      <c r="EX148" s="22"/>
      <c r="EY148" s="22"/>
      <c r="EZ148" s="22"/>
      <c r="FA148" s="22"/>
      <c r="FB148" s="22"/>
      <c r="FC148" s="22"/>
      <c r="FD148" s="22"/>
      <c r="FE148" s="22"/>
      <c r="FF148" s="22"/>
      <c r="FG148" s="22"/>
      <c r="FH148" s="22"/>
      <c r="FI148" s="22"/>
      <c r="FJ148" s="22"/>
      <c r="FK148" s="22"/>
      <c r="FL148" s="22"/>
      <c r="FM148" s="22"/>
      <c r="FN148" s="22"/>
      <c r="FO148" s="22"/>
      <c r="FP148" s="22"/>
      <c r="FQ148" s="22"/>
      <c r="FR148" s="22"/>
      <c r="FS148" s="22"/>
      <c r="FT148" s="22"/>
      <c r="FU148" s="22"/>
      <c r="FV148" s="22"/>
      <c r="FW148" s="22"/>
      <c r="FX148" s="22"/>
      <c r="FY148" s="22"/>
      <c r="FZ148" s="22"/>
      <c r="GA148" s="22"/>
      <c r="GB148" s="22"/>
      <c r="GC148" s="22"/>
      <c r="GD148" s="22"/>
      <c r="GE148" s="22"/>
      <c r="GF148" s="22"/>
      <c r="GG148" s="22"/>
      <c r="GH148" s="22"/>
      <c r="GI148" s="22"/>
      <c r="GJ148" s="22"/>
      <c r="GK148" s="22"/>
      <c r="GL148" s="22"/>
      <c r="GM148" s="22"/>
      <c r="GN148" s="22"/>
      <c r="GO148" s="22"/>
      <c r="GP148" s="22"/>
      <c r="GQ148" s="22"/>
      <c r="GR148" s="22"/>
      <c r="GS148" s="22"/>
      <c r="GT148" s="22"/>
      <c r="GU148" s="22"/>
      <c r="GV148" s="22"/>
      <c r="GW148" s="22"/>
      <c r="GX148" s="22"/>
      <c r="GY148" s="22"/>
      <c r="GZ148" s="22"/>
      <c r="HA148" s="22"/>
      <c r="HB148" s="22"/>
      <c r="HC148" s="22"/>
      <c r="HD148" s="22"/>
      <c r="HE148" s="22"/>
      <c r="HF148" s="22"/>
      <c r="HG148" s="22"/>
      <c r="HH148" s="22"/>
      <c r="HI148" s="22"/>
      <c r="HJ148" s="22"/>
      <c r="HK148" s="22"/>
      <c r="HL148" s="22"/>
      <c r="HM148" s="22"/>
      <c r="HN148" s="22"/>
      <c r="HO148" s="22"/>
      <c r="HP148" s="22"/>
      <c r="HQ148" s="22"/>
      <c r="HR148" s="22"/>
      <c r="HS148" s="22"/>
    </row>
    <row r="149" spans="1:227" s="24" customFormat="1" ht="15" customHeight="1">
      <c r="A149" s="371"/>
      <c r="B149" s="371"/>
      <c r="C149" s="433"/>
      <c r="D149" s="324"/>
      <c r="E149" s="143"/>
      <c r="F149" s="307"/>
      <c r="G149" s="428"/>
      <c r="H149" s="428"/>
      <c r="I149" s="412"/>
      <c r="J149" s="147"/>
      <c r="K149" s="415"/>
      <c r="L149" s="28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  <c r="AA149" s="34"/>
      <c r="AB149" s="34"/>
      <c r="AC149" s="34"/>
      <c r="AD149" s="34"/>
      <c r="AE149" s="34"/>
      <c r="AF149" s="32"/>
      <c r="AG149" s="28"/>
      <c r="AH149" s="32"/>
      <c r="AI149" s="28"/>
      <c r="AJ149" s="28"/>
      <c r="AK149" s="409"/>
      <c r="AL149" s="28"/>
      <c r="AM149" s="28"/>
      <c r="AN149" s="116"/>
      <c r="AO149" s="116"/>
      <c r="AP149" s="116"/>
      <c r="AQ149" s="116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428"/>
      <c r="BC149" s="349"/>
      <c r="BD149" s="346"/>
      <c r="BE149" s="354"/>
      <c r="BF149" s="363"/>
      <c r="BG149" s="363"/>
      <c r="BH149" s="357"/>
      <c r="BI149" s="112"/>
      <c r="BJ149" s="360"/>
      <c r="BK149" s="22"/>
      <c r="BL149" s="22"/>
      <c r="BM149" s="22"/>
      <c r="BN149" s="22"/>
      <c r="BO149" s="23"/>
      <c r="BP149" s="22"/>
      <c r="BQ149" s="22"/>
      <c r="BR149" s="22"/>
      <c r="BS149" s="22"/>
      <c r="BT149" s="22"/>
      <c r="BU149" s="22"/>
      <c r="BV149" s="22"/>
      <c r="BW149" s="22"/>
      <c r="BX149" s="22"/>
      <c r="BY149" s="22"/>
      <c r="BZ149" s="22"/>
      <c r="CA149" s="22"/>
      <c r="CB149" s="22"/>
      <c r="CC149" s="22"/>
      <c r="CD149" s="22"/>
      <c r="CE149" s="22"/>
      <c r="CF149" s="22"/>
      <c r="CG149" s="22"/>
      <c r="CH149" s="22"/>
      <c r="CI149" s="22"/>
      <c r="CJ149" s="22"/>
      <c r="CK149" s="22"/>
      <c r="CL149" s="22"/>
      <c r="CM149" s="22"/>
      <c r="CN149" s="22"/>
      <c r="CO149" s="22"/>
      <c r="CP149" s="22"/>
      <c r="CQ149" s="22"/>
      <c r="CR149" s="22"/>
      <c r="CS149" s="22"/>
      <c r="CT149" s="22"/>
      <c r="CU149" s="22"/>
      <c r="CV149" s="22"/>
      <c r="CW149" s="22"/>
      <c r="CX149" s="22"/>
      <c r="CY149" s="22"/>
      <c r="CZ149" s="22"/>
      <c r="DA149" s="22"/>
      <c r="DB149" s="22"/>
      <c r="DC149" s="22"/>
      <c r="DD149" s="22"/>
      <c r="DE149" s="22"/>
      <c r="DF149" s="22"/>
      <c r="DG149" s="22"/>
      <c r="DH149" s="22"/>
      <c r="DI149" s="22"/>
      <c r="DJ149" s="22"/>
      <c r="DK149" s="22"/>
      <c r="DL149" s="22"/>
      <c r="DM149" s="22"/>
      <c r="DN149" s="22"/>
      <c r="DO149" s="22"/>
      <c r="DP149" s="22"/>
      <c r="DQ149" s="22"/>
      <c r="DR149" s="22"/>
      <c r="DS149" s="22"/>
      <c r="DT149" s="22"/>
      <c r="DU149" s="22"/>
      <c r="DV149" s="22"/>
      <c r="DW149" s="22"/>
      <c r="DX149" s="22"/>
      <c r="DY149" s="22"/>
      <c r="DZ149" s="22"/>
      <c r="EA149" s="22"/>
      <c r="EB149" s="22"/>
      <c r="EC149" s="22"/>
      <c r="ED149" s="22"/>
      <c r="EE149" s="22"/>
      <c r="EF149" s="22"/>
      <c r="EG149" s="22"/>
      <c r="EH149" s="22"/>
      <c r="EI149" s="22"/>
      <c r="EJ149" s="22"/>
      <c r="EK149" s="22"/>
      <c r="EL149" s="22"/>
      <c r="EM149" s="22"/>
      <c r="EN149" s="22"/>
      <c r="EO149" s="22"/>
      <c r="EP149" s="22"/>
      <c r="EQ149" s="22"/>
      <c r="ER149" s="22"/>
      <c r="ES149" s="22"/>
      <c r="ET149" s="22"/>
      <c r="EU149" s="22"/>
      <c r="EV149" s="22"/>
      <c r="EW149" s="22"/>
      <c r="EX149" s="22"/>
      <c r="EY149" s="22"/>
      <c r="EZ149" s="22"/>
      <c r="FA149" s="22"/>
      <c r="FB149" s="22"/>
      <c r="FC149" s="22"/>
      <c r="FD149" s="22"/>
      <c r="FE149" s="22"/>
      <c r="FF149" s="22"/>
      <c r="FG149" s="22"/>
      <c r="FH149" s="22"/>
      <c r="FI149" s="22"/>
      <c r="FJ149" s="22"/>
      <c r="FK149" s="22"/>
      <c r="FL149" s="22"/>
      <c r="FM149" s="22"/>
      <c r="FN149" s="22"/>
      <c r="FO149" s="22"/>
      <c r="FP149" s="22"/>
      <c r="FQ149" s="22"/>
      <c r="FR149" s="22"/>
      <c r="FS149" s="22"/>
      <c r="FT149" s="22"/>
      <c r="FU149" s="22"/>
      <c r="FV149" s="22"/>
      <c r="FW149" s="22"/>
      <c r="FX149" s="22"/>
      <c r="FY149" s="22"/>
      <c r="FZ149" s="22"/>
      <c r="GA149" s="22"/>
      <c r="GB149" s="22"/>
      <c r="GC149" s="22"/>
      <c r="GD149" s="22"/>
      <c r="GE149" s="22"/>
      <c r="GF149" s="22"/>
      <c r="GG149" s="22"/>
      <c r="GH149" s="22"/>
      <c r="GI149" s="22"/>
      <c r="GJ149" s="22"/>
      <c r="GK149" s="22"/>
      <c r="GL149" s="22"/>
      <c r="GM149" s="22"/>
      <c r="GN149" s="22"/>
      <c r="GO149" s="22"/>
      <c r="GP149" s="22"/>
      <c r="GQ149" s="22"/>
      <c r="GR149" s="22"/>
      <c r="GS149" s="22"/>
      <c r="GT149" s="22"/>
      <c r="GU149" s="22"/>
      <c r="GV149" s="22"/>
      <c r="GW149" s="22"/>
      <c r="GX149" s="22"/>
      <c r="GY149" s="22"/>
      <c r="GZ149" s="22"/>
      <c r="HA149" s="22"/>
      <c r="HB149" s="22"/>
      <c r="HC149" s="22"/>
      <c r="HD149" s="22"/>
      <c r="HE149" s="22"/>
      <c r="HF149" s="22"/>
      <c r="HG149" s="22"/>
      <c r="HH149" s="22"/>
      <c r="HI149" s="22"/>
      <c r="HJ149" s="22"/>
      <c r="HK149" s="22"/>
      <c r="HL149" s="22"/>
      <c r="HM149" s="22"/>
      <c r="HN149" s="22"/>
      <c r="HO149" s="22"/>
      <c r="HP149" s="22"/>
      <c r="HQ149" s="22"/>
      <c r="HR149" s="22"/>
      <c r="HS149" s="22"/>
    </row>
    <row r="150" spans="1:227" s="24" customFormat="1" ht="15" customHeight="1">
      <c r="A150" s="371"/>
      <c r="B150" s="371"/>
      <c r="C150" s="433"/>
      <c r="D150" s="324"/>
      <c r="E150" s="143"/>
      <c r="F150" s="307"/>
      <c r="G150" s="428"/>
      <c r="H150" s="428"/>
      <c r="I150" s="412"/>
      <c r="J150" s="147"/>
      <c r="K150" s="415"/>
      <c r="L150" s="28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  <c r="AA150" s="34"/>
      <c r="AB150" s="34"/>
      <c r="AC150" s="34"/>
      <c r="AD150" s="34"/>
      <c r="AE150" s="34"/>
      <c r="AF150" s="32"/>
      <c r="AG150" s="28"/>
      <c r="AH150" s="32"/>
      <c r="AI150" s="28"/>
      <c r="AJ150" s="28"/>
      <c r="AK150" s="409"/>
      <c r="AL150" s="28"/>
      <c r="AM150" s="28"/>
      <c r="AN150" s="116"/>
      <c r="AO150" s="116"/>
      <c r="AP150" s="116"/>
      <c r="AQ150" s="116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428"/>
      <c r="BC150" s="349"/>
      <c r="BD150" s="346"/>
      <c r="BE150" s="354"/>
      <c r="BF150" s="363"/>
      <c r="BG150" s="363"/>
      <c r="BH150" s="357"/>
      <c r="BI150" s="112"/>
      <c r="BJ150" s="360"/>
      <c r="BK150" s="22"/>
      <c r="BL150" s="22"/>
      <c r="BM150" s="22"/>
      <c r="BN150" s="22"/>
      <c r="BO150" s="23"/>
      <c r="BP150" s="22"/>
      <c r="BQ150" s="22"/>
      <c r="BR150" s="22"/>
      <c r="BS150" s="22"/>
      <c r="BT150" s="22"/>
      <c r="BU150" s="22"/>
      <c r="BV150" s="22"/>
      <c r="BW150" s="22"/>
      <c r="BX150" s="22"/>
      <c r="BY150" s="22"/>
      <c r="BZ150" s="22"/>
      <c r="CA150" s="22"/>
      <c r="CB150" s="22"/>
      <c r="CC150" s="22"/>
      <c r="CD150" s="22"/>
      <c r="CE150" s="22"/>
      <c r="CF150" s="22"/>
      <c r="CG150" s="22"/>
      <c r="CH150" s="22"/>
      <c r="CI150" s="22"/>
      <c r="CJ150" s="22"/>
      <c r="CK150" s="22"/>
      <c r="CL150" s="22"/>
      <c r="CM150" s="22"/>
      <c r="CN150" s="22"/>
      <c r="CO150" s="22"/>
      <c r="CP150" s="22"/>
      <c r="CQ150" s="22"/>
      <c r="CR150" s="22"/>
      <c r="CS150" s="22"/>
      <c r="CT150" s="22"/>
      <c r="CU150" s="22"/>
      <c r="CV150" s="22"/>
      <c r="CW150" s="22"/>
      <c r="CX150" s="22"/>
      <c r="CY150" s="22"/>
      <c r="CZ150" s="22"/>
      <c r="DA150" s="22"/>
      <c r="DB150" s="22"/>
      <c r="DC150" s="22"/>
      <c r="DD150" s="22"/>
      <c r="DE150" s="22"/>
      <c r="DF150" s="22"/>
      <c r="DG150" s="22"/>
      <c r="DH150" s="22"/>
      <c r="DI150" s="22"/>
      <c r="DJ150" s="22"/>
      <c r="DK150" s="22"/>
      <c r="DL150" s="22"/>
      <c r="DM150" s="22"/>
      <c r="DN150" s="22"/>
      <c r="DO150" s="22"/>
      <c r="DP150" s="22"/>
      <c r="DQ150" s="22"/>
      <c r="DR150" s="22"/>
      <c r="DS150" s="22"/>
      <c r="DT150" s="22"/>
      <c r="DU150" s="22"/>
      <c r="DV150" s="22"/>
      <c r="DW150" s="22"/>
      <c r="DX150" s="22"/>
      <c r="DY150" s="22"/>
      <c r="DZ150" s="22"/>
      <c r="EA150" s="22"/>
      <c r="EB150" s="22"/>
      <c r="EC150" s="22"/>
      <c r="ED150" s="22"/>
      <c r="EE150" s="22"/>
      <c r="EF150" s="22"/>
      <c r="EG150" s="22"/>
      <c r="EH150" s="22"/>
      <c r="EI150" s="22"/>
      <c r="EJ150" s="22"/>
      <c r="EK150" s="22"/>
      <c r="EL150" s="22"/>
      <c r="EM150" s="22"/>
      <c r="EN150" s="22"/>
      <c r="EO150" s="22"/>
      <c r="EP150" s="22"/>
      <c r="EQ150" s="22"/>
      <c r="ER150" s="22"/>
      <c r="ES150" s="22"/>
      <c r="ET150" s="22"/>
      <c r="EU150" s="22"/>
      <c r="EV150" s="22"/>
      <c r="EW150" s="22"/>
      <c r="EX150" s="22"/>
      <c r="EY150" s="22"/>
      <c r="EZ150" s="22"/>
      <c r="FA150" s="22"/>
      <c r="FB150" s="22"/>
      <c r="FC150" s="22"/>
      <c r="FD150" s="22"/>
      <c r="FE150" s="22"/>
      <c r="FF150" s="22"/>
      <c r="FG150" s="22"/>
      <c r="FH150" s="22"/>
      <c r="FI150" s="22"/>
      <c r="FJ150" s="22"/>
      <c r="FK150" s="22"/>
      <c r="FL150" s="22"/>
      <c r="FM150" s="22"/>
      <c r="FN150" s="22"/>
      <c r="FO150" s="22"/>
      <c r="FP150" s="22"/>
      <c r="FQ150" s="22"/>
      <c r="FR150" s="22"/>
      <c r="FS150" s="22"/>
      <c r="FT150" s="22"/>
      <c r="FU150" s="22"/>
      <c r="FV150" s="22"/>
      <c r="FW150" s="22"/>
      <c r="FX150" s="22"/>
      <c r="FY150" s="22"/>
      <c r="FZ150" s="22"/>
      <c r="GA150" s="22"/>
      <c r="GB150" s="22"/>
      <c r="GC150" s="22"/>
      <c r="GD150" s="22"/>
      <c r="GE150" s="22"/>
      <c r="GF150" s="22"/>
      <c r="GG150" s="22"/>
      <c r="GH150" s="22"/>
      <c r="GI150" s="22"/>
      <c r="GJ150" s="22"/>
      <c r="GK150" s="22"/>
      <c r="GL150" s="22"/>
      <c r="GM150" s="22"/>
      <c r="GN150" s="22"/>
      <c r="GO150" s="22"/>
      <c r="GP150" s="22"/>
      <c r="GQ150" s="22"/>
      <c r="GR150" s="22"/>
      <c r="GS150" s="22"/>
      <c r="GT150" s="22"/>
      <c r="GU150" s="22"/>
      <c r="GV150" s="22"/>
      <c r="GW150" s="22"/>
      <c r="GX150" s="22"/>
      <c r="GY150" s="22"/>
      <c r="GZ150" s="22"/>
      <c r="HA150" s="22"/>
      <c r="HB150" s="22"/>
      <c r="HC150" s="22"/>
      <c r="HD150" s="22"/>
      <c r="HE150" s="22"/>
      <c r="HF150" s="22"/>
      <c r="HG150" s="22"/>
      <c r="HH150" s="22"/>
      <c r="HI150" s="22"/>
      <c r="HJ150" s="22"/>
      <c r="HK150" s="22"/>
      <c r="HL150" s="22"/>
      <c r="HM150" s="22"/>
      <c r="HN150" s="22"/>
      <c r="HO150" s="22"/>
      <c r="HP150" s="22"/>
      <c r="HQ150" s="22"/>
      <c r="HR150" s="22"/>
      <c r="HS150" s="22"/>
    </row>
    <row r="151" spans="1:227" s="24" customFormat="1" ht="15" customHeight="1">
      <c r="A151" s="371"/>
      <c r="B151" s="371"/>
      <c r="C151" s="433"/>
      <c r="D151" s="324"/>
      <c r="E151" s="143"/>
      <c r="F151" s="307"/>
      <c r="G151" s="428"/>
      <c r="H151" s="428"/>
      <c r="I151" s="412"/>
      <c r="J151" s="147"/>
      <c r="K151" s="415"/>
      <c r="L151" s="28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  <c r="AA151" s="34"/>
      <c r="AB151" s="34"/>
      <c r="AC151" s="34"/>
      <c r="AD151" s="34"/>
      <c r="AE151" s="34"/>
      <c r="AF151" s="32"/>
      <c r="AG151" s="28"/>
      <c r="AH151" s="32"/>
      <c r="AI151" s="28"/>
      <c r="AJ151" s="28"/>
      <c r="AK151" s="409"/>
      <c r="AL151" s="28"/>
      <c r="AM151" s="28"/>
      <c r="AN151" s="116"/>
      <c r="AO151" s="116"/>
      <c r="AP151" s="116"/>
      <c r="AQ151" s="116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428"/>
      <c r="BC151" s="349"/>
      <c r="BD151" s="346"/>
      <c r="BE151" s="354"/>
      <c r="BF151" s="363"/>
      <c r="BG151" s="363"/>
      <c r="BH151" s="357"/>
      <c r="BI151" s="112"/>
      <c r="BJ151" s="360"/>
      <c r="BK151" s="22"/>
      <c r="BL151" s="22"/>
      <c r="BM151" s="22"/>
      <c r="BN151" s="22"/>
      <c r="BO151" s="23"/>
      <c r="BP151" s="22"/>
      <c r="BQ151" s="22"/>
      <c r="BR151" s="22"/>
      <c r="BS151" s="22"/>
      <c r="BT151" s="22"/>
      <c r="BU151" s="22"/>
      <c r="BV151" s="22"/>
      <c r="BW151" s="22"/>
      <c r="BX151" s="22"/>
      <c r="BY151" s="22"/>
      <c r="BZ151" s="22"/>
      <c r="CA151" s="22"/>
      <c r="CB151" s="22"/>
      <c r="CC151" s="22"/>
      <c r="CD151" s="22"/>
      <c r="CE151" s="22"/>
      <c r="CF151" s="22"/>
      <c r="CG151" s="22"/>
      <c r="CH151" s="22"/>
      <c r="CI151" s="22"/>
      <c r="CJ151" s="22"/>
      <c r="CK151" s="22"/>
      <c r="CL151" s="22"/>
      <c r="CM151" s="22"/>
      <c r="CN151" s="22"/>
      <c r="CO151" s="22"/>
      <c r="CP151" s="22"/>
      <c r="CQ151" s="22"/>
      <c r="CR151" s="22"/>
      <c r="CS151" s="22"/>
      <c r="CT151" s="22"/>
      <c r="CU151" s="22"/>
      <c r="CV151" s="22"/>
      <c r="CW151" s="22"/>
      <c r="CX151" s="22"/>
      <c r="CY151" s="22"/>
      <c r="CZ151" s="22"/>
      <c r="DA151" s="22"/>
      <c r="DB151" s="22"/>
      <c r="DC151" s="22"/>
      <c r="DD151" s="22"/>
      <c r="DE151" s="22"/>
      <c r="DF151" s="22"/>
      <c r="DG151" s="22"/>
      <c r="DH151" s="22"/>
      <c r="DI151" s="22"/>
      <c r="DJ151" s="22"/>
      <c r="DK151" s="22"/>
      <c r="DL151" s="22"/>
      <c r="DM151" s="22"/>
      <c r="DN151" s="22"/>
      <c r="DO151" s="22"/>
      <c r="DP151" s="22"/>
      <c r="DQ151" s="22"/>
      <c r="DR151" s="22"/>
      <c r="DS151" s="22"/>
      <c r="DT151" s="22"/>
      <c r="DU151" s="22"/>
      <c r="DV151" s="22"/>
      <c r="DW151" s="22"/>
      <c r="DX151" s="22"/>
      <c r="DY151" s="22"/>
      <c r="DZ151" s="22"/>
      <c r="EA151" s="22"/>
      <c r="EB151" s="22"/>
      <c r="EC151" s="22"/>
      <c r="ED151" s="22"/>
      <c r="EE151" s="22"/>
      <c r="EF151" s="22"/>
      <c r="EG151" s="22"/>
      <c r="EH151" s="22"/>
      <c r="EI151" s="22"/>
      <c r="EJ151" s="22"/>
      <c r="EK151" s="22"/>
      <c r="EL151" s="22"/>
      <c r="EM151" s="22"/>
      <c r="EN151" s="22"/>
      <c r="EO151" s="22"/>
      <c r="EP151" s="22"/>
      <c r="EQ151" s="22"/>
      <c r="ER151" s="22"/>
      <c r="ES151" s="22"/>
      <c r="ET151" s="22"/>
      <c r="EU151" s="22"/>
      <c r="EV151" s="22"/>
      <c r="EW151" s="22"/>
      <c r="EX151" s="22"/>
      <c r="EY151" s="22"/>
      <c r="EZ151" s="22"/>
      <c r="FA151" s="22"/>
      <c r="FB151" s="22"/>
      <c r="FC151" s="22"/>
      <c r="FD151" s="22"/>
      <c r="FE151" s="22"/>
      <c r="FF151" s="22"/>
      <c r="FG151" s="22"/>
      <c r="FH151" s="22"/>
      <c r="FI151" s="22"/>
      <c r="FJ151" s="22"/>
      <c r="FK151" s="22"/>
      <c r="FL151" s="22"/>
      <c r="FM151" s="22"/>
      <c r="FN151" s="22"/>
      <c r="FO151" s="22"/>
      <c r="FP151" s="22"/>
      <c r="FQ151" s="22"/>
      <c r="FR151" s="22"/>
      <c r="FS151" s="22"/>
      <c r="FT151" s="22"/>
      <c r="FU151" s="22"/>
      <c r="FV151" s="22"/>
      <c r="FW151" s="22"/>
      <c r="FX151" s="22"/>
      <c r="FY151" s="22"/>
      <c r="FZ151" s="22"/>
      <c r="GA151" s="22"/>
      <c r="GB151" s="22"/>
      <c r="GC151" s="22"/>
      <c r="GD151" s="22"/>
      <c r="GE151" s="22"/>
      <c r="GF151" s="22"/>
      <c r="GG151" s="22"/>
      <c r="GH151" s="22"/>
      <c r="GI151" s="22"/>
      <c r="GJ151" s="22"/>
      <c r="GK151" s="22"/>
      <c r="GL151" s="22"/>
      <c r="GM151" s="22"/>
      <c r="GN151" s="22"/>
      <c r="GO151" s="22"/>
      <c r="GP151" s="22"/>
      <c r="GQ151" s="22"/>
      <c r="GR151" s="22"/>
      <c r="GS151" s="22"/>
      <c r="GT151" s="22"/>
      <c r="GU151" s="22"/>
      <c r="GV151" s="22"/>
      <c r="GW151" s="22"/>
      <c r="GX151" s="22"/>
      <c r="GY151" s="22"/>
      <c r="GZ151" s="22"/>
      <c r="HA151" s="22"/>
      <c r="HB151" s="22"/>
      <c r="HC151" s="22"/>
      <c r="HD151" s="22"/>
      <c r="HE151" s="22"/>
      <c r="HF151" s="22"/>
      <c r="HG151" s="22"/>
      <c r="HH151" s="22"/>
      <c r="HI151" s="22"/>
      <c r="HJ151" s="22"/>
      <c r="HK151" s="22"/>
      <c r="HL151" s="22"/>
      <c r="HM151" s="22"/>
      <c r="HN151" s="22"/>
      <c r="HO151" s="22"/>
      <c r="HP151" s="22"/>
      <c r="HQ151" s="22"/>
      <c r="HR151" s="22"/>
      <c r="HS151" s="22"/>
    </row>
    <row r="152" spans="1:227" s="24" customFormat="1" ht="15" customHeight="1">
      <c r="A152" s="371"/>
      <c r="B152" s="371"/>
      <c r="C152" s="433"/>
      <c r="D152" s="324"/>
      <c r="E152" s="143"/>
      <c r="F152" s="307"/>
      <c r="G152" s="428"/>
      <c r="H152" s="428"/>
      <c r="I152" s="412"/>
      <c r="J152" s="31"/>
      <c r="K152" s="415"/>
      <c r="L152" s="28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  <c r="AA152" s="34"/>
      <c r="AB152" s="34"/>
      <c r="AC152" s="34"/>
      <c r="AD152" s="34"/>
      <c r="AE152" s="34"/>
      <c r="AF152" s="32"/>
      <c r="AG152" s="28"/>
      <c r="AH152" s="32"/>
      <c r="AI152" s="28"/>
      <c r="AJ152" s="28"/>
      <c r="AK152" s="409"/>
      <c r="AL152" s="28"/>
      <c r="AM152" s="28"/>
      <c r="AN152" s="116"/>
      <c r="AO152" s="116"/>
      <c r="AP152" s="116"/>
      <c r="AQ152" s="116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428"/>
      <c r="BC152" s="349"/>
      <c r="BD152" s="346"/>
      <c r="BE152" s="354"/>
      <c r="BF152" s="363"/>
      <c r="BG152" s="363"/>
      <c r="BH152" s="357"/>
      <c r="BI152" s="112"/>
      <c r="BJ152" s="360"/>
      <c r="BK152" s="22"/>
      <c r="BL152" s="22"/>
      <c r="BM152" s="22"/>
      <c r="BN152" s="22"/>
      <c r="BO152" s="23"/>
      <c r="BP152" s="22"/>
      <c r="BQ152" s="22"/>
      <c r="BR152" s="22"/>
      <c r="BS152" s="22"/>
      <c r="BT152" s="22"/>
      <c r="BU152" s="22"/>
      <c r="BV152" s="22"/>
      <c r="BW152" s="22"/>
      <c r="BX152" s="22"/>
      <c r="BY152" s="22"/>
      <c r="BZ152" s="22"/>
      <c r="CA152" s="22"/>
      <c r="CB152" s="22"/>
      <c r="CC152" s="22"/>
      <c r="CD152" s="22"/>
      <c r="CE152" s="22"/>
      <c r="CF152" s="22"/>
      <c r="CG152" s="22"/>
      <c r="CH152" s="22"/>
      <c r="CI152" s="22"/>
      <c r="CJ152" s="22"/>
      <c r="CK152" s="22"/>
      <c r="CL152" s="22"/>
      <c r="CM152" s="22"/>
      <c r="CN152" s="22"/>
      <c r="CO152" s="22"/>
      <c r="CP152" s="22"/>
      <c r="CQ152" s="22"/>
      <c r="CR152" s="22"/>
      <c r="CS152" s="22"/>
      <c r="CT152" s="22"/>
      <c r="CU152" s="22"/>
      <c r="CV152" s="22"/>
      <c r="CW152" s="22"/>
      <c r="CX152" s="22"/>
      <c r="CY152" s="22"/>
      <c r="CZ152" s="22"/>
      <c r="DA152" s="22"/>
      <c r="DB152" s="22"/>
      <c r="DC152" s="22"/>
      <c r="DD152" s="22"/>
      <c r="DE152" s="22"/>
      <c r="DF152" s="22"/>
      <c r="DG152" s="22"/>
      <c r="DH152" s="22"/>
      <c r="DI152" s="22"/>
      <c r="DJ152" s="22"/>
      <c r="DK152" s="22"/>
      <c r="DL152" s="22"/>
      <c r="DM152" s="22"/>
      <c r="DN152" s="22"/>
      <c r="DO152" s="22"/>
      <c r="DP152" s="22"/>
      <c r="DQ152" s="22"/>
      <c r="DR152" s="22"/>
      <c r="DS152" s="22"/>
      <c r="DT152" s="22"/>
      <c r="DU152" s="22"/>
      <c r="DV152" s="22"/>
      <c r="DW152" s="22"/>
      <c r="DX152" s="22"/>
      <c r="DY152" s="22"/>
      <c r="DZ152" s="22"/>
      <c r="EA152" s="22"/>
      <c r="EB152" s="22"/>
      <c r="EC152" s="22"/>
      <c r="ED152" s="22"/>
      <c r="EE152" s="22"/>
      <c r="EF152" s="22"/>
      <c r="EG152" s="22"/>
      <c r="EH152" s="22"/>
      <c r="EI152" s="22"/>
      <c r="EJ152" s="22"/>
      <c r="EK152" s="22"/>
      <c r="EL152" s="22"/>
      <c r="EM152" s="22"/>
      <c r="EN152" s="22"/>
      <c r="EO152" s="22"/>
      <c r="EP152" s="22"/>
      <c r="EQ152" s="22"/>
      <c r="ER152" s="22"/>
      <c r="ES152" s="22"/>
      <c r="ET152" s="22"/>
      <c r="EU152" s="22"/>
      <c r="EV152" s="22"/>
      <c r="EW152" s="22"/>
      <c r="EX152" s="22"/>
      <c r="EY152" s="22"/>
      <c r="EZ152" s="22"/>
      <c r="FA152" s="22"/>
      <c r="FB152" s="22"/>
      <c r="FC152" s="22"/>
      <c r="FD152" s="22"/>
      <c r="FE152" s="22"/>
      <c r="FF152" s="22"/>
      <c r="FG152" s="22"/>
      <c r="FH152" s="22"/>
      <c r="FI152" s="22"/>
      <c r="FJ152" s="22"/>
      <c r="FK152" s="22"/>
      <c r="FL152" s="22"/>
      <c r="FM152" s="22"/>
      <c r="FN152" s="22"/>
      <c r="FO152" s="22"/>
      <c r="FP152" s="22"/>
      <c r="FQ152" s="22"/>
      <c r="FR152" s="22"/>
      <c r="FS152" s="22"/>
      <c r="FT152" s="22"/>
      <c r="FU152" s="22"/>
      <c r="FV152" s="22"/>
      <c r="FW152" s="22"/>
      <c r="FX152" s="22"/>
      <c r="FY152" s="22"/>
      <c r="FZ152" s="22"/>
      <c r="GA152" s="22"/>
      <c r="GB152" s="22"/>
      <c r="GC152" s="22"/>
      <c r="GD152" s="22"/>
      <c r="GE152" s="22"/>
      <c r="GF152" s="22"/>
      <c r="GG152" s="22"/>
      <c r="GH152" s="22"/>
      <c r="GI152" s="22"/>
      <c r="GJ152" s="22"/>
      <c r="GK152" s="22"/>
      <c r="GL152" s="22"/>
      <c r="GM152" s="22"/>
      <c r="GN152" s="22"/>
      <c r="GO152" s="22"/>
      <c r="GP152" s="22"/>
      <c r="GQ152" s="22"/>
      <c r="GR152" s="22"/>
      <c r="GS152" s="22"/>
      <c r="GT152" s="22"/>
      <c r="GU152" s="22"/>
      <c r="GV152" s="22"/>
      <c r="GW152" s="22"/>
      <c r="GX152" s="22"/>
      <c r="GY152" s="22"/>
      <c r="GZ152" s="22"/>
      <c r="HA152" s="22"/>
      <c r="HB152" s="22"/>
      <c r="HC152" s="22"/>
      <c r="HD152" s="22"/>
      <c r="HE152" s="22"/>
      <c r="HF152" s="22"/>
      <c r="HG152" s="22"/>
      <c r="HH152" s="22"/>
      <c r="HI152" s="22"/>
      <c r="HJ152" s="22"/>
      <c r="HK152" s="22"/>
      <c r="HL152" s="22"/>
      <c r="HM152" s="22"/>
      <c r="HN152" s="22"/>
      <c r="HO152" s="22"/>
      <c r="HP152" s="22"/>
      <c r="HQ152" s="22"/>
      <c r="HR152" s="22"/>
      <c r="HS152" s="22"/>
    </row>
    <row r="153" spans="1:227" s="24" customFormat="1" ht="15" customHeight="1">
      <c r="A153" s="371"/>
      <c r="B153" s="371"/>
      <c r="C153" s="433"/>
      <c r="D153" s="324"/>
      <c r="E153" s="143"/>
      <c r="F153" s="307"/>
      <c r="G153" s="428"/>
      <c r="H153" s="428"/>
      <c r="I153" s="412"/>
      <c r="J153" s="148"/>
      <c r="K153" s="415"/>
      <c r="L153" s="28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4"/>
      <c r="AE153" s="34"/>
      <c r="AF153" s="33"/>
      <c r="AG153" s="34"/>
      <c r="AH153" s="33"/>
      <c r="AI153" s="34"/>
      <c r="AJ153" s="34"/>
      <c r="AK153" s="409"/>
      <c r="AL153" s="28"/>
      <c r="AM153" s="28"/>
      <c r="AN153" s="116"/>
      <c r="AO153" s="116"/>
      <c r="AP153" s="116"/>
      <c r="AQ153" s="116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428"/>
      <c r="BC153" s="349"/>
      <c r="BD153" s="346"/>
      <c r="BE153" s="354"/>
      <c r="BF153" s="363"/>
      <c r="BG153" s="363"/>
      <c r="BH153" s="357"/>
      <c r="BI153" s="112"/>
      <c r="BJ153" s="360"/>
      <c r="BK153" s="22"/>
      <c r="BL153" s="22"/>
      <c r="BM153" s="22"/>
      <c r="BN153" s="22"/>
      <c r="BO153" s="23"/>
      <c r="BP153" s="22"/>
      <c r="BQ153" s="22"/>
      <c r="BR153" s="22"/>
      <c r="BS153" s="22"/>
      <c r="BT153" s="22"/>
      <c r="BU153" s="22"/>
      <c r="BV153" s="22"/>
      <c r="BW153" s="22"/>
      <c r="BX153" s="22"/>
      <c r="BY153" s="22"/>
      <c r="BZ153" s="22"/>
      <c r="CA153" s="22"/>
      <c r="CB153" s="22"/>
      <c r="CC153" s="22"/>
      <c r="CD153" s="22"/>
      <c r="CE153" s="22"/>
      <c r="CF153" s="22"/>
      <c r="CG153" s="22"/>
      <c r="CH153" s="22"/>
      <c r="CI153" s="22"/>
      <c r="CJ153" s="22"/>
      <c r="CK153" s="22"/>
      <c r="CL153" s="22"/>
      <c r="CM153" s="22"/>
      <c r="CN153" s="22"/>
      <c r="CO153" s="22"/>
      <c r="CP153" s="22"/>
      <c r="CQ153" s="22"/>
      <c r="CR153" s="22"/>
      <c r="CS153" s="22"/>
      <c r="CT153" s="22"/>
      <c r="CU153" s="22"/>
      <c r="CV153" s="22"/>
      <c r="CW153" s="22"/>
      <c r="CX153" s="22"/>
      <c r="CY153" s="22"/>
      <c r="CZ153" s="22"/>
      <c r="DA153" s="22"/>
      <c r="DB153" s="22"/>
      <c r="DC153" s="22"/>
      <c r="DD153" s="22"/>
      <c r="DE153" s="22"/>
      <c r="DF153" s="22"/>
      <c r="DG153" s="22"/>
      <c r="DH153" s="22"/>
      <c r="DI153" s="22"/>
      <c r="DJ153" s="22"/>
      <c r="DK153" s="22"/>
      <c r="DL153" s="22"/>
      <c r="DM153" s="22"/>
      <c r="DN153" s="22"/>
      <c r="DO153" s="22"/>
      <c r="DP153" s="22"/>
      <c r="DQ153" s="22"/>
      <c r="DR153" s="22"/>
      <c r="DS153" s="22"/>
      <c r="DT153" s="22"/>
      <c r="DU153" s="22"/>
      <c r="DV153" s="22"/>
      <c r="DW153" s="22"/>
      <c r="DX153" s="22"/>
      <c r="DY153" s="22"/>
      <c r="DZ153" s="22"/>
      <c r="EA153" s="22"/>
      <c r="EB153" s="22"/>
      <c r="EC153" s="22"/>
      <c r="ED153" s="22"/>
      <c r="EE153" s="22"/>
      <c r="EF153" s="22"/>
      <c r="EG153" s="22"/>
      <c r="EH153" s="22"/>
      <c r="EI153" s="22"/>
      <c r="EJ153" s="22"/>
      <c r="EK153" s="22"/>
      <c r="EL153" s="22"/>
      <c r="EM153" s="22"/>
      <c r="EN153" s="22"/>
      <c r="EO153" s="22"/>
      <c r="EP153" s="22"/>
      <c r="EQ153" s="22"/>
      <c r="ER153" s="22"/>
      <c r="ES153" s="22"/>
      <c r="ET153" s="22"/>
      <c r="EU153" s="22"/>
      <c r="EV153" s="22"/>
      <c r="EW153" s="22"/>
      <c r="EX153" s="22"/>
      <c r="EY153" s="22"/>
      <c r="EZ153" s="22"/>
      <c r="FA153" s="22"/>
      <c r="FB153" s="22"/>
      <c r="FC153" s="22"/>
      <c r="FD153" s="22"/>
      <c r="FE153" s="22"/>
      <c r="FF153" s="22"/>
      <c r="FG153" s="22"/>
      <c r="FH153" s="22"/>
      <c r="FI153" s="22"/>
      <c r="FJ153" s="22"/>
      <c r="FK153" s="22"/>
      <c r="FL153" s="22"/>
      <c r="FM153" s="22"/>
      <c r="FN153" s="22"/>
      <c r="FO153" s="22"/>
      <c r="FP153" s="22"/>
      <c r="FQ153" s="22"/>
      <c r="FR153" s="22"/>
      <c r="FS153" s="22"/>
      <c r="FT153" s="22"/>
      <c r="FU153" s="22"/>
      <c r="FV153" s="22"/>
      <c r="FW153" s="22"/>
      <c r="FX153" s="22"/>
      <c r="FY153" s="22"/>
      <c r="FZ153" s="22"/>
      <c r="GA153" s="22"/>
      <c r="GB153" s="22"/>
      <c r="GC153" s="22"/>
      <c r="GD153" s="22"/>
      <c r="GE153" s="22"/>
      <c r="GF153" s="22"/>
      <c r="GG153" s="22"/>
      <c r="GH153" s="22"/>
      <c r="GI153" s="22"/>
      <c r="GJ153" s="22"/>
      <c r="GK153" s="22"/>
      <c r="GL153" s="22"/>
      <c r="GM153" s="22"/>
      <c r="GN153" s="22"/>
      <c r="GO153" s="22"/>
      <c r="GP153" s="22"/>
      <c r="GQ153" s="22"/>
      <c r="GR153" s="22"/>
      <c r="GS153" s="22"/>
      <c r="GT153" s="22"/>
      <c r="GU153" s="22"/>
      <c r="GV153" s="22"/>
      <c r="GW153" s="22"/>
      <c r="GX153" s="22"/>
      <c r="GY153" s="22"/>
      <c r="GZ153" s="22"/>
      <c r="HA153" s="22"/>
      <c r="HB153" s="22"/>
      <c r="HC153" s="22"/>
      <c r="HD153" s="22"/>
      <c r="HE153" s="22"/>
      <c r="HF153" s="22"/>
      <c r="HG153" s="22"/>
      <c r="HH153" s="22"/>
      <c r="HI153" s="22"/>
      <c r="HJ153" s="22"/>
      <c r="HK153" s="22"/>
      <c r="HL153" s="22"/>
      <c r="HM153" s="22"/>
      <c r="HN153" s="22"/>
      <c r="HO153" s="22"/>
      <c r="HP153" s="22"/>
      <c r="HQ153" s="22"/>
      <c r="HR153" s="22"/>
      <c r="HS153" s="22"/>
    </row>
    <row r="154" spans="1:227" s="24" customFormat="1" ht="15" customHeight="1">
      <c r="A154" s="371"/>
      <c r="B154" s="371"/>
      <c r="C154" s="433"/>
      <c r="D154" s="324"/>
      <c r="E154" s="143"/>
      <c r="F154" s="307"/>
      <c r="G154" s="428"/>
      <c r="H154" s="428"/>
      <c r="I154" s="412"/>
      <c r="J154" s="147"/>
      <c r="K154" s="415"/>
      <c r="L154" s="28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4"/>
      <c r="AE154" s="34"/>
      <c r="AF154" s="32"/>
      <c r="AG154" s="28"/>
      <c r="AH154" s="32"/>
      <c r="AI154" s="28"/>
      <c r="AJ154" s="28"/>
      <c r="AK154" s="409"/>
      <c r="AL154" s="28"/>
      <c r="AM154" s="28"/>
      <c r="AN154" s="116"/>
      <c r="AO154" s="116"/>
      <c r="AP154" s="116"/>
      <c r="AQ154" s="116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428"/>
      <c r="BC154" s="349"/>
      <c r="BD154" s="346"/>
      <c r="BE154" s="354"/>
      <c r="BF154" s="363"/>
      <c r="BG154" s="363"/>
      <c r="BH154" s="357"/>
      <c r="BI154" s="112"/>
      <c r="BJ154" s="360"/>
      <c r="BK154" s="22"/>
      <c r="BL154" s="22"/>
      <c r="BM154" s="22"/>
      <c r="BN154" s="22"/>
      <c r="BO154" s="23"/>
      <c r="BP154" s="22"/>
      <c r="BQ154" s="22"/>
      <c r="BR154" s="22"/>
      <c r="BS154" s="22"/>
      <c r="BT154" s="22"/>
      <c r="BU154" s="22"/>
      <c r="BV154" s="22"/>
      <c r="BW154" s="22"/>
      <c r="BX154" s="22"/>
      <c r="BY154" s="22"/>
      <c r="BZ154" s="22"/>
      <c r="CA154" s="22"/>
      <c r="CB154" s="22"/>
      <c r="CC154" s="22"/>
      <c r="CD154" s="22"/>
      <c r="CE154" s="22"/>
      <c r="CF154" s="22"/>
      <c r="CG154" s="22"/>
      <c r="CH154" s="22"/>
      <c r="CI154" s="22"/>
      <c r="CJ154" s="22"/>
      <c r="CK154" s="22"/>
      <c r="CL154" s="22"/>
      <c r="CM154" s="22"/>
      <c r="CN154" s="22"/>
      <c r="CO154" s="22"/>
      <c r="CP154" s="22"/>
      <c r="CQ154" s="22"/>
      <c r="CR154" s="22"/>
      <c r="CS154" s="22"/>
      <c r="CT154" s="22"/>
      <c r="CU154" s="22"/>
      <c r="CV154" s="22"/>
      <c r="CW154" s="22"/>
      <c r="CX154" s="22"/>
      <c r="CY154" s="22"/>
      <c r="CZ154" s="22"/>
      <c r="DA154" s="22"/>
      <c r="DB154" s="22"/>
      <c r="DC154" s="22"/>
      <c r="DD154" s="22"/>
      <c r="DE154" s="22"/>
      <c r="DF154" s="22"/>
      <c r="DG154" s="22"/>
      <c r="DH154" s="22"/>
      <c r="DI154" s="22"/>
      <c r="DJ154" s="22"/>
      <c r="DK154" s="22"/>
      <c r="DL154" s="22"/>
      <c r="DM154" s="22"/>
      <c r="DN154" s="22"/>
      <c r="DO154" s="22"/>
      <c r="DP154" s="22"/>
      <c r="DQ154" s="22"/>
      <c r="DR154" s="22"/>
      <c r="DS154" s="22"/>
      <c r="DT154" s="22"/>
      <c r="DU154" s="22"/>
      <c r="DV154" s="22"/>
      <c r="DW154" s="22"/>
      <c r="DX154" s="22"/>
      <c r="DY154" s="22"/>
      <c r="DZ154" s="22"/>
      <c r="EA154" s="22"/>
      <c r="EB154" s="22"/>
      <c r="EC154" s="22"/>
      <c r="ED154" s="22"/>
      <c r="EE154" s="22"/>
      <c r="EF154" s="22"/>
      <c r="EG154" s="22"/>
      <c r="EH154" s="22"/>
      <c r="EI154" s="22"/>
      <c r="EJ154" s="22"/>
      <c r="EK154" s="22"/>
      <c r="EL154" s="22"/>
      <c r="EM154" s="22"/>
      <c r="EN154" s="22"/>
      <c r="EO154" s="22"/>
      <c r="EP154" s="22"/>
      <c r="EQ154" s="22"/>
      <c r="ER154" s="22"/>
      <c r="ES154" s="22"/>
      <c r="ET154" s="22"/>
      <c r="EU154" s="22"/>
      <c r="EV154" s="22"/>
      <c r="EW154" s="22"/>
      <c r="EX154" s="22"/>
      <c r="EY154" s="22"/>
      <c r="EZ154" s="22"/>
      <c r="FA154" s="22"/>
      <c r="FB154" s="22"/>
      <c r="FC154" s="22"/>
      <c r="FD154" s="22"/>
      <c r="FE154" s="22"/>
      <c r="FF154" s="22"/>
      <c r="FG154" s="22"/>
      <c r="FH154" s="22"/>
      <c r="FI154" s="22"/>
      <c r="FJ154" s="22"/>
      <c r="FK154" s="22"/>
      <c r="FL154" s="22"/>
      <c r="FM154" s="22"/>
      <c r="FN154" s="22"/>
      <c r="FO154" s="22"/>
      <c r="FP154" s="22"/>
      <c r="FQ154" s="22"/>
      <c r="FR154" s="22"/>
      <c r="FS154" s="22"/>
      <c r="FT154" s="22"/>
      <c r="FU154" s="22"/>
      <c r="FV154" s="22"/>
      <c r="FW154" s="22"/>
      <c r="FX154" s="22"/>
      <c r="FY154" s="22"/>
      <c r="FZ154" s="22"/>
      <c r="GA154" s="22"/>
      <c r="GB154" s="22"/>
      <c r="GC154" s="22"/>
      <c r="GD154" s="22"/>
      <c r="GE154" s="22"/>
      <c r="GF154" s="22"/>
      <c r="GG154" s="22"/>
      <c r="GH154" s="22"/>
      <c r="GI154" s="22"/>
      <c r="GJ154" s="22"/>
      <c r="GK154" s="22"/>
      <c r="GL154" s="22"/>
      <c r="GM154" s="22"/>
      <c r="GN154" s="22"/>
      <c r="GO154" s="22"/>
      <c r="GP154" s="22"/>
      <c r="GQ154" s="22"/>
      <c r="GR154" s="22"/>
      <c r="GS154" s="22"/>
      <c r="GT154" s="22"/>
      <c r="GU154" s="22"/>
      <c r="GV154" s="22"/>
      <c r="GW154" s="22"/>
      <c r="GX154" s="22"/>
      <c r="GY154" s="22"/>
      <c r="GZ154" s="22"/>
      <c r="HA154" s="22"/>
      <c r="HB154" s="22"/>
      <c r="HC154" s="22"/>
      <c r="HD154" s="22"/>
      <c r="HE154" s="22"/>
      <c r="HF154" s="22"/>
      <c r="HG154" s="22"/>
      <c r="HH154" s="22"/>
      <c r="HI154" s="22"/>
      <c r="HJ154" s="22"/>
      <c r="HK154" s="22"/>
      <c r="HL154" s="22"/>
      <c r="HM154" s="22"/>
      <c r="HN154" s="22"/>
      <c r="HO154" s="22"/>
      <c r="HP154" s="22"/>
      <c r="HQ154" s="22"/>
      <c r="HR154" s="22"/>
      <c r="HS154" s="22"/>
    </row>
    <row r="155" spans="1:227" s="24" customFormat="1" ht="15" customHeight="1">
      <c r="A155" s="371"/>
      <c r="B155" s="371"/>
      <c r="C155" s="433"/>
      <c r="D155" s="324"/>
      <c r="E155" s="143"/>
      <c r="F155" s="307"/>
      <c r="G155" s="428"/>
      <c r="H155" s="428"/>
      <c r="I155" s="412"/>
      <c r="J155" s="147"/>
      <c r="K155" s="415"/>
      <c r="L155" s="28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4"/>
      <c r="AE155" s="34"/>
      <c r="AF155" s="32"/>
      <c r="AG155" s="28"/>
      <c r="AH155" s="32"/>
      <c r="AI155" s="28"/>
      <c r="AJ155" s="28"/>
      <c r="AK155" s="409"/>
      <c r="AL155" s="28"/>
      <c r="AM155" s="28"/>
      <c r="AN155" s="116"/>
      <c r="AO155" s="116"/>
      <c r="AP155" s="116"/>
      <c r="AQ155" s="116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428"/>
      <c r="BC155" s="349"/>
      <c r="BD155" s="346"/>
      <c r="BE155" s="354"/>
      <c r="BF155" s="363"/>
      <c r="BG155" s="363"/>
      <c r="BH155" s="357"/>
      <c r="BI155" s="112"/>
      <c r="BJ155" s="360"/>
      <c r="BK155" s="22"/>
      <c r="BL155" s="22"/>
      <c r="BM155" s="22"/>
      <c r="BN155" s="22"/>
      <c r="BO155" s="23"/>
      <c r="BP155" s="22"/>
      <c r="BQ155" s="22"/>
      <c r="BR155" s="22"/>
      <c r="BS155" s="22"/>
      <c r="BT155" s="22"/>
      <c r="BU155" s="22"/>
      <c r="BV155" s="22"/>
      <c r="BW155" s="22"/>
      <c r="BX155" s="22"/>
      <c r="BY155" s="22"/>
      <c r="BZ155" s="22"/>
      <c r="CA155" s="22"/>
      <c r="CB155" s="22"/>
      <c r="CC155" s="22"/>
      <c r="CD155" s="22"/>
      <c r="CE155" s="22"/>
      <c r="CF155" s="22"/>
      <c r="CG155" s="22"/>
      <c r="CH155" s="22"/>
      <c r="CI155" s="22"/>
      <c r="CJ155" s="22"/>
      <c r="CK155" s="22"/>
      <c r="CL155" s="22"/>
      <c r="CM155" s="22"/>
      <c r="CN155" s="22"/>
      <c r="CO155" s="22"/>
      <c r="CP155" s="22"/>
      <c r="CQ155" s="22"/>
      <c r="CR155" s="22"/>
      <c r="CS155" s="22"/>
      <c r="CT155" s="22"/>
      <c r="CU155" s="22"/>
      <c r="CV155" s="22"/>
      <c r="CW155" s="22"/>
      <c r="CX155" s="22"/>
      <c r="CY155" s="22"/>
      <c r="CZ155" s="22"/>
      <c r="DA155" s="22"/>
      <c r="DB155" s="22"/>
      <c r="DC155" s="22"/>
      <c r="DD155" s="22"/>
      <c r="DE155" s="22"/>
      <c r="DF155" s="22"/>
      <c r="DG155" s="22"/>
      <c r="DH155" s="22"/>
      <c r="DI155" s="22"/>
      <c r="DJ155" s="22"/>
      <c r="DK155" s="22"/>
      <c r="DL155" s="22"/>
      <c r="DM155" s="22"/>
      <c r="DN155" s="22"/>
      <c r="DO155" s="22"/>
      <c r="DP155" s="22"/>
      <c r="DQ155" s="22"/>
      <c r="DR155" s="22"/>
      <c r="DS155" s="22"/>
      <c r="DT155" s="22"/>
      <c r="DU155" s="22"/>
      <c r="DV155" s="22"/>
      <c r="DW155" s="22"/>
      <c r="DX155" s="22"/>
      <c r="DY155" s="22"/>
      <c r="DZ155" s="22"/>
      <c r="EA155" s="22"/>
      <c r="EB155" s="22"/>
      <c r="EC155" s="22"/>
      <c r="ED155" s="22"/>
      <c r="EE155" s="22"/>
      <c r="EF155" s="22"/>
      <c r="EG155" s="22"/>
      <c r="EH155" s="22"/>
      <c r="EI155" s="22"/>
      <c r="EJ155" s="22"/>
      <c r="EK155" s="22"/>
      <c r="EL155" s="22"/>
      <c r="EM155" s="22"/>
      <c r="EN155" s="22"/>
      <c r="EO155" s="22"/>
      <c r="EP155" s="22"/>
      <c r="EQ155" s="22"/>
      <c r="ER155" s="22"/>
      <c r="ES155" s="22"/>
      <c r="ET155" s="22"/>
      <c r="EU155" s="22"/>
      <c r="EV155" s="22"/>
      <c r="EW155" s="22"/>
      <c r="EX155" s="22"/>
      <c r="EY155" s="22"/>
      <c r="EZ155" s="22"/>
      <c r="FA155" s="22"/>
      <c r="FB155" s="22"/>
      <c r="FC155" s="22"/>
      <c r="FD155" s="22"/>
      <c r="FE155" s="22"/>
      <c r="FF155" s="22"/>
      <c r="FG155" s="22"/>
      <c r="FH155" s="22"/>
      <c r="FI155" s="22"/>
      <c r="FJ155" s="22"/>
      <c r="FK155" s="22"/>
      <c r="FL155" s="22"/>
      <c r="FM155" s="22"/>
      <c r="FN155" s="22"/>
      <c r="FO155" s="22"/>
      <c r="FP155" s="22"/>
      <c r="FQ155" s="22"/>
      <c r="FR155" s="22"/>
      <c r="FS155" s="22"/>
      <c r="FT155" s="22"/>
      <c r="FU155" s="22"/>
      <c r="FV155" s="22"/>
      <c r="FW155" s="22"/>
      <c r="FX155" s="22"/>
      <c r="FY155" s="22"/>
      <c r="FZ155" s="22"/>
      <c r="GA155" s="22"/>
      <c r="GB155" s="22"/>
      <c r="GC155" s="22"/>
      <c r="GD155" s="22"/>
      <c r="GE155" s="22"/>
      <c r="GF155" s="22"/>
      <c r="GG155" s="22"/>
      <c r="GH155" s="22"/>
      <c r="GI155" s="22"/>
      <c r="GJ155" s="22"/>
      <c r="GK155" s="22"/>
      <c r="GL155" s="22"/>
      <c r="GM155" s="22"/>
      <c r="GN155" s="22"/>
      <c r="GO155" s="22"/>
      <c r="GP155" s="22"/>
      <c r="GQ155" s="22"/>
      <c r="GR155" s="22"/>
      <c r="GS155" s="22"/>
      <c r="GT155" s="22"/>
      <c r="GU155" s="22"/>
      <c r="GV155" s="22"/>
      <c r="GW155" s="22"/>
      <c r="GX155" s="22"/>
      <c r="GY155" s="22"/>
      <c r="GZ155" s="22"/>
      <c r="HA155" s="22"/>
      <c r="HB155" s="22"/>
      <c r="HC155" s="22"/>
      <c r="HD155" s="22"/>
      <c r="HE155" s="22"/>
      <c r="HF155" s="22"/>
      <c r="HG155" s="22"/>
      <c r="HH155" s="22"/>
      <c r="HI155" s="22"/>
      <c r="HJ155" s="22"/>
      <c r="HK155" s="22"/>
      <c r="HL155" s="22"/>
      <c r="HM155" s="22"/>
      <c r="HN155" s="22"/>
      <c r="HO155" s="22"/>
      <c r="HP155" s="22"/>
      <c r="HQ155" s="22"/>
      <c r="HR155" s="22"/>
      <c r="HS155" s="22"/>
    </row>
    <row r="156" spans="1:227" s="24" customFormat="1" ht="15" customHeight="1">
      <c r="A156" s="371"/>
      <c r="B156" s="371"/>
      <c r="C156" s="433"/>
      <c r="D156" s="324"/>
      <c r="E156" s="143"/>
      <c r="F156" s="307"/>
      <c r="G156" s="428"/>
      <c r="H156" s="428"/>
      <c r="I156" s="412"/>
      <c r="J156" s="147"/>
      <c r="K156" s="415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32"/>
      <c r="AG156" s="28"/>
      <c r="AH156" s="32"/>
      <c r="AI156" s="28"/>
      <c r="AJ156" s="28"/>
      <c r="AK156" s="409"/>
      <c r="AL156" s="28"/>
      <c r="AM156" s="28"/>
      <c r="AN156" s="116"/>
      <c r="AO156" s="116"/>
      <c r="AP156" s="116"/>
      <c r="AQ156" s="116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428"/>
      <c r="BC156" s="349"/>
      <c r="BD156" s="346"/>
      <c r="BE156" s="354"/>
      <c r="BF156" s="363"/>
      <c r="BG156" s="363"/>
      <c r="BH156" s="357"/>
      <c r="BI156" s="112"/>
      <c r="BJ156" s="360"/>
      <c r="BK156" s="22"/>
      <c r="BL156" s="22"/>
      <c r="BM156" s="22"/>
      <c r="BN156" s="22"/>
      <c r="BO156" s="23"/>
      <c r="BP156" s="22"/>
      <c r="BQ156" s="22"/>
      <c r="BR156" s="22"/>
      <c r="BS156" s="22"/>
      <c r="BT156" s="22"/>
      <c r="BU156" s="22"/>
      <c r="BV156" s="22"/>
      <c r="BW156" s="22"/>
      <c r="BX156" s="22"/>
      <c r="BY156" s="22"/>
      <c r="BZ156" s="22"/>
      <c r="CA156" s="22"/>
      <c r="CB156" s="22"/>
      <c r="CC156" s="22"/>
      <c r="CD156" s="22"/>
      <c r="CE156" s="22"/>
      <c r="CF156" s="22"/>
      <c r="CG156" s="22"/>
      <c r="CH156" s="22"/>
      <c r="CI156" s="22"/>
      <c r="CJ156" s="22"/>
      <c r="CK156" s="22"/>
      <c r="CL156" s="22"/>
      <c r="CM156" s="22"/>
      <c r="CN156" s="22"/>
      <c r="CO156" s="22"/>
      <c r="CP156" s="22"/>
      <c r="CQ156" s="22"/>
      <c r="CR156" s="22"/>
      <c r="CS156" s="22"/>
      <c r="CT156" s="22"/>
      <c r="CU156" s="22"/>
      <c r="CV156" s="22"/>
      <c r="CW156" s="22"/>
      <c r="CX156" s="22"/>
      <c r="CY156" s="22"/>
      <c r="CZ156" s="22"/>
      <c r="DA156" s="22"/>
      <c r="DB156" s="22"/>
      <c r="DC156" s="22"/>
      <c r="DD156" s="22"/>
      <c r="DE156" s="22"/>
      <c r="DF156" s="22"/>
      <c r="DG156" s="22"/>
      <c r="DH156" s="22"/>
      <c r="DI156" s="22"/>
      <c r="DJ156" s="22"/>
      <c r="DK156" s="22"/>
      <c r="DL156" s="22"/>
      <c r="DM156" s="22"/>
      <c r="DN156" s="22"/>
      <c r="DO156" s="22"/>
      <c r="DP156" s="22"/>
      <c r="DQ156" s="22"/>
      <c r="DR156" s="22"/>
      <c r="DS156" s="22"/>
      <c r="DT156" s="22"/>
      <c r="DU156" s="22"/>
      <c r="DV156" s="22"/>
      <c r="DW156" s="22"/>
      <c r="DX156" s="22"/>
      <c r="DY156" s="22"/>
      <c r="DZ156" s="22"/>
      <c r="EA156" s="22"/>
      <c r="EB156" s="22"/>
      <c r="EC156" s="22"/>
      <c r="ED156" s="22"/>
      <c r="EE156" s="22"/>
      <c r="EF156" s="22"/>
      <c r="EG156" s="22"/>
      <c r="EH156" s="22"/>
      <c r="EI156" s="22"/>
      <c r="EJ156" s="22"/>
      <c r="EK156" s="22"/>
      <c r="EL156" s="22"/>
      <c r="EM156" s="22"/>
      <c r="EN156" s="22"/>
      <c r="EO156" s="22"/>
      <c r="EP156" s="22"/>
      <c r="EQ156" s="22"/>
      <c r="ER156" s="22"/>
      <c r="ES156" s="22"/>
      <c r="ET156" s="22"/>
      <c r="EU156" s="22"/>
      <c r="EV156" s="22"/>
      <c r="EW156" s="22"/>
      <c r="EX156" s="22"/>
      <c r="EY156" s="22"/>
      <c r="EZ156" s="22"/>
      <c r="FA156" s="22"/>
      <c r="FB156" s="22"/>
      <c r="FC156" s="22"/>
      <c r="FD156" s="22"/>
      <c r="FE156" s="22"/>
      <c r="FF156" s="22"/>
      <c r="FG156" s="22"/>
      <c r="FH156" s="22"/>
      <c r="FI156" s="22"/>
      <c r="FJ156" s="22"/>
      <c r="FK156" s="22"/>
      <c r="FL156" s="22"/>
      <c r="FM156" s="22"/>
      <c r="FN156" s="22"/>
      <c r="FO156" s="22"/>
      <c r="FP156" s="22"/>
      <c r="FQ156" s="22"/>
      <c r="FR156" s="22"/>
      <c r="FS156" s="22"/>
      <c r="FT156" s="22"/>
      <c r="FU156" s="22"/>
      <c r="FV156" s="22"/>
      <c r="FW156" s="22"/>
      <c r="FX156" s="22"/>
      <c r="FY156" s="22"/>
      <c r="FZ156" s="22"/>
      <c r="GA156" s="22"/>
      <c r="GB156" s="22"/>
      <c r="GC156" s="22"/>
      <c r="GD156" s="22"/>
      <c r="GE156" s="22"/>
      <c r="GF156" s="22"/>
      <c r="GG156" s="22"/>
      <c r="GH156" s="22"/>
      <c r="GI156" s="22"/>
      <c r="GJ156" s="22"/>
      <c r="GK156" s="22"/>
      <c r="GL156" s="22"/>
      <c r="GM156" s="22"/>
      <c r="GN156" s="22"/>
      <c r="GO156" s="22"/>
      <c r="GP156" s="22"/>
      <c r="GQ156" s="22"/>
      <c r="GR156" s="22"/>
      <c r="GS156" s="22"/>
      <c r="GT156" s="22"/>
      <c r="GU156" s="22"/>
      <c r="GV156" s="22"/>
      <c r="GW156" s="22"/>
      <c r="GX156" s="22"/>
      <c r="GY156" s="22"/>
      <c r="GZ156" s="22"/>
      <c r="HA156" s="22"/>
      <c r="HB156" s="22"/>
      <c r="HC156" s="22"/>
      <c r="HD156" s="22"/>
      <c r="HE156" s="22"/>
      <c r="HF156" s="22"/>
      <c r="HG156" s="22"/>
      <c r="HH156" s="22"/>
      <c r="HI156" s="22"/>
      <c r="HJ156" s="22"/>
      <c r="HK156" s="22"/>
      <c r="HL156" s="22"/>
      <c r="HM156" s="22"/>
      <c r="HN156" s="22"/>
      <c r="HO156" s="22"/>
      <c r="HP156" s="22"/>
      <c r="HQ156" s="22"/>
      <c r="HR156" s="22"/>
      <c r="HS156" s="22"/>
    </row>
    <row r="157" spans="1:227" s="24" customFormat="1" ht="15.75" customHeight="1" thickBot="1">
      <c r="A157" s="372"/>
      <c r="B157" s="372"/>
      <c r="C157" s="434"/>
      <c r="D157" s="325"/>
      <c r="E157" s="144"/>
      <c r="F157" s="308"/>
      <c r="G157" s="429"/>
      <c r="H157" s="429"/>
      <c r="I157" s="413"/>
      <c r="J157" s="149"/>
      <c r="K157" s="416"/>
      <c r="L157" s="39"/>
      <c r="M157" s="39"/>
      <c r="N157" s="39"/>
      <c r="O157" s="39"/>
      <c r="P157" s="39"/>
      <c r="Q157" s="39"/>
      <c r="R157" s="39"/>
      <c r="S157" s="39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40"/>
      <c r="AF157" s="38"/>
      <c r="AG157" s="39"/>
      <c r="AH157" s="38"/>
      <c r="AI157" s="39"/>
      <c r="AJ157" s="39"/>
      <c r="AK157" s="410"/>
      <c r="AL157" s="40"/>
      <c r="AM157" s="40"/>
      <c r="AN157" s="117"/>
      <c r="AO157" s="117"/>
      <c r="AP157" s="117"/>
      <c r="AQ157" s="117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29"/>
      <c r="BC157" s="350"/>
      <c r="BD157" s="347"/>
      <c r="BE157" s="355"/>
      <c r="BF157" s="364"/>
      <c r="BG157" s="364"/>
      <c r="BH157" s="358"/>
      <c r="BI157" s="113"/>
      <c r="BJ157" s="361"/>
      <c r="BK157" s="22"/>
      <c r="BL157" s="22"/>
      <c r="BM157" s="22"/>
      <c r="BN157" s="22"/>
      <c r="BO157" s="23"/>
      <c r="BP157" s="22"/>
      <c r="BQ157" s="22"/>
      <c r="BR157" s="22"/>
      <c r="BS157" s="22"/>
      <c r="BT157" s="22"/>
      <c r="BU157" s="22"/>
      <c r="BV157" s="22"/>
      <c r="BW157" s="22"/>
      <c r="BX157" s="22"/>
      <c r="BY157" s="22"/>
      <c r="BZ157" s="22"/>
      <c r="CA157" s="22"/>
      <c r="CB157" s="22"/>
      <c r="CC157" s="22"/>
      <c r="CD157" s="22"/>
      <c r="CE157" s="22"/>
      <c r="CF157" s="22"/>
      <c r="CG157" s="22"/>
      <c r="CH157" s="22"/>
      <c r="CI157" s="22"/>
      <c r="CJ157" s="22"/>
      <c r="CK157" s="22"/>
      <c r="CL157" s="22"/>
      <c r="CM157" s="22"/>
      <c r="CN157" s="22"/>
      <c r="CO157" s="22"/>
      <c r="CP157" s="22"/>
      <c r="CQ157" s="22"/>
      <c r="CR157" s="22"/>
      <c r="CS157" s="22"/>
      <c r="CT157" s="22"/>
      <c r="CU157" s="22"/>
      <c r="CV157" s="22"/>
      <c r="CW157" s="22"/>
      <c r="CX157" s="22"/>
      <c r="CY157" s="22"/>
      <c r="CZ157" s="22"/>
      <c r="DA157" s="22"/>
      <c r="DB157" s="22"/>
      <c r="DC157" s="22"/>
      <c r="DD157" s="22"/>
      <c r="DE157" s="22"/>
      <c r="DF157" s="22"/>
      <c r="DG157" s="22"/>
      <c r="DH157" s="22"/>
      <c r="DI157" s="22"/>
      <c r="DJ157" s="22"/>
      <c r="DK157" s="22"/>
      <c r="DL157" s="22"/>
      <c r="DM157" s="22"/>
      <c r="DN157" s="22"/>
      <c r="DO157" s="22"/>
      <c r="DP157" s="22"/>
      <c r="DQ157" s="22"/>
      <c r="DR157" s="22"/>
      <c r="DS157" s="22"/>
      <c r="DT157" s="22"/>
      <c r="DU157" s="22"/>
      <c r="DV157" s="22"/>
      <c r="DW157" s="22"/>
      <c r="DX157" s="22"/>
      <c r="DY157" s="22"/>
      <c r="DZ157" s="22"/>
      <c r="EA157" s="22"/>
      <c r="EB157" s="22"/>
      <c r="EC157" s="22"/>
      <c r="ED157" s="22"/>
      <c r="EE157" s="22"/>
      <c r="EF157" s="22"/>
      <c r="EG157" s="22"/>
      <c r="EH157" s="22"/>
      <c r="EI157" s="22"/>
      <c r="EJ157" s="22"/>
      <c r="EK157" s="22"/>
      <c r="EL157" s="22"/>
      <c r="EM157" s="22"/>
      <c r="EN157" s="22"/>
      <c r="EO157" s="22"/>
      <c r="EP157" s="22"/>
      <c r="EQ157" s="22"/>
      <c r="ER157" s="22"/>
      <c r="ES157" s="22"/>
      <c r="ET157" s="22"/>
      <c r="EU157" s="22"/>
      <c r="EV157" s="22"/>
      <c r="EW157" s="22"/>
      <c r="EX157" s="22"/>
      <c r="EY157" s="22"/>
      <c r="EZ157" s="22"/>
      <c r="FA157" s="22"/>
      <c r="FB157" s="22"/>
      <c r="FC157" s="22"/>
      <c r="FD157" s="22"/>
      <c r="FE157" s="22"/>
      <c r="FF157" s="22"/>
      <c r="FG157" s="22"/>
      <c r="FH157" s="22"/>
      <c r="FI157" s="22"/>
      <c r="FJ157" s="22"/>
      <c r="FK157" s="22"/>
      <c r="FL157" s="22"/>
      <c r="FM157" s="22"/>
      <c r="FN157" s="22"/>
      <c r="FO157" s="22"/>
      <c r="FP157" s="22"/>
      <c r="FQ157" s="22"/>
      <c r="FR157" s="22"/>
      <c r="FS157" s="22"/>
      <c r="FT157" s="22"/>
      <c r="FU157" s="22"/>
      <c r="FV157" s="22"/>
      <c r="FW157" s="22"/>
      <c r="FX157" s="22"/>
      <c r="FY157" s="22"/>
      <c r="FZ157" s="22"/>
      <c r="GA157" s="22"/>
      <c r="GB157" s="22"/>
      <c r="GC157" s="22"/>
      <c r="GD157" s="22"/>
      <c r="GE157" s="22"/>
      <c r="GF157" s="22"/>
      <c r="GG157" s="22"/>
      <c r="GH157" s="22"/>
      <c r="GI157" s="22"/>
      <c r="GJ157" s="22"/>
      <c r="GK157" s="22"/>
      <c r="GL157" s="22"/>
      <c r="GM157" s="22"/>
      <c r="GN157" s="22"/>
      <c r="GO157" s="22"/>
      <c r="GP157" s="22"/>
      <c r="GQ157" s="22"/>
      <c r="GR157" s="22"/>
      <c r="GS157" s="22"/>
      <c r="GT157" s="22"/>
      <c r="GU157" s="22"/>
      <c r="GV157" s="22"/>
      <c r="GW157" s="22"/>
      <c r="GX157" s="22"/>
      <c r="GY157" s="22"/>
      <c r="GZ157" s="22"/>
      <c r="HA157" s="22"/>
      <c r="HB157" s="22"/>
      <c r="HC157" s="22"/>
      <c r="HD157" s="22"/>
      <c r="HE157" s="22"/>
      <c r="HF157" s="22"/>
      <c r="HG157" s="22"/>
      <c r="HH157" s="22"/>
      <c r="HI157" s="22"/>
      <c r="HJ157" s="22"/>
      <c r="HK157" s="22"/>
      <c r="HL157" s="22"/>
      <c r="HM157" s="22"/>
      <c r="HN157" s="22"/>
      <c r="HO157" s="22"/>
      <c r="HP157" s="22"/>
      <c r="HQ157" s="22"/>
      <c r="HR157" s="22"/>
      <c r="HS157" s="22"/>
    </row>
    <row r="158" spans="1:227" s="24" customFormat="1" ht="15" customHeight="1">
      <c r="A158" s="370" t="s">
        <v>118</v>
      </c>
      <c r="B158" s="431" t="s">
        <v>1057</v>
      </c>
      <c r="C158" s="432" t="s">
        <v>721</v>
      </c>
      <c r="D158" s="323">
        <v>1</v>
      </c>
      <c r="E158" s="142" t="s">
        <v>874</v>
      </c>
      <c r="F158" s="145" t="s">
        <v>1058</v>
      </c>
      <c r="G158" s="427" t="s">
        <v>566</v>
      </c>
      <c r="H158" s="427"/>
      <c r="I158" s="411"/>
      <c r="J158" s="146" t="s">
        <v>1060</v>
      </c>
      <c r="K158" s="414">
        <f t="shared" ref="K158" si="70">IF(SUM(AI158:AI167)&gt;0,(BD158-SUM(AI158:AI167))/22,IFERROR(IF(AND(BD158&gt;=22*D158,BD158&lt;=26*D158),1*D158,IF(BD158/BE158&gt;1,1*D158+(BF158/22))+IF(BD158/BE158=1,1*D158)+IF(BD158/BE158&lt;1,IF(AND(BE158&gt;=22*D158,BE158&lt;=26*D158),BD158/22,BD158/BE158))),0))-(SUM(AG158:AG167)/22)</f>
        <v>0.31818181818181818</v>
      </c>
      <c r="L158" s="34"/>
      <c r="M158" s="34"/>
      <c r="N158" s="34"/>
      <c r="O158" s="34"/>
      <c r="P158" s="34">
        <v>1</v>
      </c>
      <c r="Q158" s="34">
        <v>1</v>
      </c>
      <c r="R158" s="34">
        <v>1</v>
      </c>
      <c r="S158" s="34">
        <v>1</v>
      </c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25"/>
      <c r="AG158" s="26"/>
      <c r="AH158" s="25" t="s">
        <v>1061</v>
      </c>
      <c r="AI158" s="26">
        <v>19</v>
      </c>
      <c r="AJ158" s="26"/>
      <c r="AK158" s="408">
        <f t="shared" ref="AK158" si="71">SUM(L158:AE167,AG158:AG167,AI158:AI167,AJ158:AJ167)</f>
        <v>26</v>
      </c>
      <c r="AL158" s="26"/>
      <c r="AM158" s="26"/>
      <c r="AN158" s="115"/>
      <c r="AO158" s="115"/>
      <c r="AP158" s="115"/>
      <c r="AQ158" s="115"/>
      <c r="AR158" s="26"/>
      <c r="AS158" s="27"/>
      <c r="AT158" s="28"/>
      <c r="AU158" s="28"/>
      <c r="AV158" s="27"/>
      <c r="AW158" s="28"/>
      <c r="AX158" s="28"/>
      <c r="AY158" s="28"/>
      <c r="AZ158" s="28"/>
      <c r="BA158" s="28"/>
      <c r="BB158" s="427"/>
      <c r="BC158" s="348">
        <f>IFERROR(VLOOKUP(BB158,Segéd2!$L$2:$M$7,2,FALSE),0)</f>
        <v>0</v>
      </c>
      <c r="BD158" s="345">
        <f t="shared" ref="BD158" si="72">SUM(AK158,AL158:BA167,BC158)</f>
        <v>26</v>
      </c>
      <c r="BE158" s="351">
        <v>26</v>
      </c>
      <c r="BF158" s="362">
        <f t="shared" ref="BF158" si="73">IF(AND(BD158&gt;26,BE158&gt;=22),(BD158-26)-IF(((AK158+SUM(AS158:BA167)+BC158)-26)&gt;0,(AK158+SUM(AS158:BA167)+BC158)-26,0)+IF(AK158+BC158-26&gt;0,AK158+BC158-26,0),IF(BD158&gt;BE158,(BD158-BE158)-IF(((AK158+SUM(AS158:BA167)+BC158)-BE158)&gt;0,(AK158+SUM(AS158:BA167)+BC158)-BE158,0)+IF(AK158+BC158-BE158&gt;0,AK158+BC158-BE158,0),0))</f>
        <v>0</v>
      </c>
      <c r="BG158" s="362">
        <f t="shared" ref="BG158" si="74">SUM(AG158:AG167)</f>
        <v>0</v>
      </c>
      <c r="BH158" s="356"/>
      <c r="BI158" s="111"/>
      <c r="BJ158" s="359"/>
      <c r="BK158" s="22"/>
      <c r="BL158" s="22"/>
      <c r="BM158" s="22"/>
      <c r="BN158" s="22"/>
      <c r="BO158" s="23"/>
      <c r="BP158" s="22"/>
      <c r="BQ158" s="22"/>
      <c r="BR158" s="22"/>
      <c r="BS158" s="22"/>
      <c r="BT158" s="22"/>
      <c r="BU158" s="22"/>
      <c r="BV158" s="22"/>
      <c r="BW158" s="22"/>
      <c r="BX158" s="22"/>
      <c r="BY158" s="22"/>
      <c r="BZ158" s="22"/>
      <c r="CA158" s="22"/>
      <c r="CB158" s="22"/>
      <c r="CC158" s="22"/>
      <c r="CD158" s="22"/>
      <c r="CE158" s="22"/>
      <c r="CF158" s="22"/>
      <c r="CG158" s="22"/>
      <c r="CH158" s="22"/>
      <c r="CI158" s="22"/>
      <c r="CJ158" s="22"/>
      <c r="CK158" s="22"/>
      <c r="CL158" s="22"/>
      <c r="CM158" s="22"/>
      <c r="CN158" s="22"/>
      <c r="CO158" s="22"/>
      <c r="CP158" s="22"/>
      <c r="CQ158" s="22"/>
      <c r="CR158" s="22"/>
      <c r="CS158" s="22"/>
      <c r="CT158" s="22"/>
      <c r="CU158" s="22"/>
      <c r="CV158" s="22"/>
      <c r="CW158" s="22"/>
      <c r="CX158" s="22"/>
      <c r="CY158" s="22"/>
      <c r="CZ158" s="22"/>
      <c r="DA158" s="22"/>
      <c r="DB158" s="22"/>
      <c r="DC158" s="22"/>
      <c r="DD158" s="22"/>
      <c r="DE158" s="22"/>
      <c r="DF158" s="22"/>
      <c r="DG158" s="22"/>
      <c r="DH158" s="22"/>
      <c r="DI158" s="22"/>
      <c r="DJ158" s="22"/>
      <c r="DK158" s="22"/>
      <c r="DL158" s="22"/>
      <c r="DM158" s="22"/>
      <c r="DN158" s="22"/>
      <c r="DO158" s="22"/>
      <c r="DP158" s="22"/>
      <c r="DQ158" s="22"/>
      <c r="DR158" s="22"/>
      <c r="DS158" s="22"/>
      <c r="DT158" s="22"/>
      <c r="DU158" s="22"/>
      <c r="DV158" s="22"/>
      <c r="DW158" s="22"/>
      <c r="DX158" s="22"/>
      <c r="DY158" s="22"/>
      <c r="DZ158" s="22"/>
      <c r="EA158" s="22"/>
      <c r="EB158" s="22"/>
      <c r="EC158" s="22"/>
      <c r="ED158" s="22"/>
      <c r="EE158" s="22"/>
      <c r="EF158" s="22"/>
      <c r="EG158" s="22"/>
      <c r="EH158" s="22"/>
      <c r="EI158" s="22"/>
      <c r="EJ158" s="22"/>
      <c r="EK158" s="22"/>
      <c r="EL158" s="22"/>
      <c r="EM158" s="22"/>
      <c r="EN158" s="22"/>
      <c r="EO158" s="22"/>
      <c r="EP158" s="22"/>
      <c r="EQ158" s="22"/>
      <c r="ER158" s="22"/>
      <c r="ES158" s="22"/>
      <c r="ET158" s="22"/>
      <c r="EU158" s="22"/>
      <c r="EV158" s="22"/>
      <c r="EW158" s="22"/>
      <c r="EX158" s="22"/>
      <c r="EY158" s="22"/>
      <c r="EZ158" s="22"/>
      <c r="FA158" s="22"/>
      <c r="FB158" s="22"/>
      <c r="FC158" s="22"/>
      <c r="FD158" s="22"/>
      <c r="FE158" s="22"/>
      <c r="FF158" s="22"/>
      <c r="FG158" s="22"/>
      <c r="FH158" s="22"/>
      <c r="FI158" s="22"/>
      <c r="FJ158" s="22"/>
      <c r="FK158" s="22"/>
      <c r="FL158" s="22"/>
      <c r="FM158" s="22"/>
      <c r="FN158" s="22"/>
      <c r="FO158" s="22"/>
      <c r="FP158" s="22"/>
      <c r="FQ158" s="22"/>
      <c r="FR158" s="22"/>
      <c r="FS158" s="22"/>
      <c r="FT158" s="22"/>
      <c r="FU158" s="22"/>
      <c r="FV158" s="22"/>
      <c r="FW158" s="22"/>
      <c r="FX158" s="22"/>
      <c r="FY158" s="22"/>
      <c r="FZ158" s="22"/>
      <c r="GA158" s="22"/>
      <c r="GB158" s="22"/>
      <c r="GC158" s="22"/>
      <c r="GD158" s="22"/>
      <c r="GE158" s="22"/>
      <c r="GF158" s="22"/>
      <c r="GG158" s="22"/>
      <c r="GH158" s="22"/>
      <c r="GI158" s="22"/>
      <c r="GJ158" s="22"/>
      <c r="GK158" s="22"/>
      <c r="GL158" s="22"/>
      <c r="GM158" s="22"/>
      <c r="GN158" s="22"/>
      <c r="GO158" s="22"/>
      <c r="GP158" s="22"/>
      <c r="GQ158" s="22"/>
      <c r="GR158" s="22"/>
      <c r="GS158" s="22"/>
      <c r="GT158" s="22"/>
      <c r="GU158" s="22"/>
      <c r="GV158" s="22"/>
      <c r="GW158" s="22"/>
      <c r="GX158" s="22"/>
      <c r="GY158" s="22"/>
      <c r="GZ158" s="22"/>
      <c r="HA158" s="22"/>
      <c r="HB158" s="22"/>
      <c r="HC158" s="22"/>
      <c r="HD158" s="22"/>
      <c r="HE158" s="22"/>
      <c r="HF158" s="22"/>
      <c r="HG158" s="22"/>
      <c r="HH158" s="22"/>
      <c r="HI158" s="22"/>
      <c r="HJ158" s="22"/>
      <c r="HK158" s="22"/>
      <c r="HL158" s="22"/>
      <c r="HM158" s="22"/>
      <c r="HN158" s="22"/>
      <c r="HO158" s="22"/>
      <c r="HP158" s="22"/>
      <c r="HQ158" s="22"/>
      <c r="HR158" s="22"/>
      <c r="HS158" s="22"/>
    </row>
    <row r="159" spans="1:227" s="24" customFormat="1" ht="15" customHeight="1">
      <c r="A159" s="371"/>
      <c r="B159" s="371"/>
      <c r="C159" s="433"/>
      <c r="D159" s="324"/>
      <c r="E159" s="143" t="s">
        <v>873</v>
      </c>
      <c r="F159" s="309" t="s">
        <v>1059</v>
      </c>
      <c r="G159" s="428"/>
      <c r="H159" s="428"/>
      <c r="I159" s="412"/>
      <c r="J159" s="147" t="s">
        <v>1058</v>
      </c>
      <c r="K159" s="415"/>
      <c r="L159" s="28"/>
      <c r="M159" s="34"/>
      <c r="N159" s="34"/>
      <c r="O159" s="34"/>
      <c r="P159" s="34"/>
      <c r="Q159" s="34"/>
      <c r="R159" s="34">
        <v>1.5</v>
      </c>
      <c r="S159" s="34">
        <v>1.5</v>
      </c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2"/>
      <c r="AG159" s="28"/>
      <c r="AH159" s="32"/>
      <c r="AI159" s="28"/>
      <c r="AJ159" s="28"/>
      <c r="AK159" s="409"/>
      <c r="AL159" s="28"/>
      <c r="AM159" s="28"/>
      <c r="AN159" s="116"/>
      <c r="AO159" s="116"/>
      <c r="AP159" s="116"/>
      <c r="AQ159" s="116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428"/>
      <c r="BC159" s="349"/>
      <c r="BD159" s="346"/>
      <c r="BE159" s="354"/>
      <c r="BF159" s="363"/>
      <c r="BG159" s="363"/>
      <c r="BH159" s="357"/>
      <c r="BI159" s="112"/>
      <c r="BJ159" s="360"/>
      <c r="BK159" s="22"/>
      <c r="BL159" s="22"/>
      <c r="BM159" s="22"/>
      <c r="BN159" s="22"/>
      <c r="BO159" s="23"/>
      <c r="BP159" s="22"/>
      <c r="BQ159" s="22"/>
      <c r="BR159" s="22"/>
      <c r="BS159" s="22"/>
      <c r="BT159" s="22"/>
      <c r="BU159" s="22"/>
      <c r="BV159" s="22"/>
      <c r="BW159" s="22"/>
      <c r="BX159" s="22"/>
      <c r="BY159" s="22"/>
      <c r="BZ159" s="22"/>
      <c r="CA159" s="22"/>
      <c r="CB159" s="22"/>
      <c r="CC159" s="22"/>
      <c r="CD159" s="22"/>
      <c r="CE159" s="22"/>
      <c r="CF159" s="22"/>
      <c r="CG159" s="22"/>
      <c r="CH159" s="22"/>
      <c r="CI159" s="22"/>
      <c r="CJ159" s="22"/>
      <c r="CK159" s="22"/>
      <c r="CL159" s="22"/>
      <c r="CM159" s="22"/>
      <c r="CN159" s="22"/>
      <c r="CO159" s="22"/>
      <c r="CP159" s="22"/>
      <c r="CQ159" s="22"/>
      <c r="CR159" s="22"/>
      <c r="CS159" s="22"/>
      <c r="CT159" s="22"/>
      <c r="CU159" s="22"/>
      <c r="CV159" s="22"/>
      <c r="CW159" s="22"/>
      <c r="CX159" s="22"/>
      <c r="CY159" s="22"/>
      <c r="CZ159" s="22"/>
      <c r="DA159" s="22"/>
      <c r="DB159" s="22"/>
      <c r="DC159" s="22"/>
      <c r="DD159" s="22"/>
      <c r="DE159" s="22"/>
      <c r="DF159" s="22"/>
      <c r="DG159" s="22"/>
      <c r="DH159" s="22"/>
      <c r="DI159" s="22"/>
      <c r="DJ159" s="22"/>
      <c r="DK159" s="22"/>
      <c r="DL159" s="22"/>
      <c r="DM159" s="22"/>
      <c r="DN159" s="22"/>
      <c r="DO159" s="22"/>
      <c r="DP159" s="22"/>
      <c r="DQ159" s="22"/>
      <c r="DR159" s="22"/>
      <c r="DS159" s="22"/>
      <c r="DT159" s="22"/>
      <c r="DU159" s="22"/>
      <c r="DV159" s="22"/>
      <c r="DW159" s="22"/>
      <c r="DX159" s="22"/>
      <c r="DY159" s="22"/>
      <c r="DZ159" s="22"/>
      <c r="EA159" s="22"/>
      <c r="EB159" s="22"/>
      <c r="EC159" s="22"/>
      <c r="ED159" s="22"/>
      <c r="EE159" s="22"/>
      <c r="EF159" s="22"/>
      <c r="EG159" s="22"/>
      <c r="EH159" s="22"/>
      <c r="EI159" s="22"/>
      <c r="EJ159" s="22"/>
      <c r="EK159" s="22"/>
      <c r="EL159" s="22"/>
      <c r="EM159" s="22"/>
      <c r="EN159" s="22"/>
      <c r="EO159" s="22"/>
      <c r="EP159" s="22"/>
      <c r="EQ159" s="22"/>
      <c r="ER159" s="22"/>
      <c r="ES159" s="22"/>
      <c r="ET159" s="22"/>
      <c r="EU159" s="22"/>
      <c r="EV159" s="22"/>
      <c r="EW159" s="22"/>
      <c r="EX159" s="22"/>
      <c r="EY159" s="22"/>
      <c r="EZ159" s="22"/>
      <c r="FA159" s="22"/>
      <c r="FB159" s="22"/>
      <c r="FC159" s="22"/>
      <c r="FD159" s="22"/>
      <c r="FE159" s="22"/>
      <c r="FF159" s="22"/>
      <c r="FG159" s="22"/>
      <c r="FH159" s="22"/>
      <c r="FI159" s="22"/>
      <c r="FJ159" s="22"/>
      <c r="FK159" s="22"/>
      <c r="FL159" s="22"/>
      <c r="FM159" s="22"/>
      <c r="FN159" s="22"/>
      <c r="FO159" s="22"/>
      <c r="FP159" s="22"/>
      <c r="FQ159" s="22"/>
      <c r="FR159" s="22"/>
      <c r="FS159" s="22"/>
      <c r="FT159" s="22"/>
      <c r="FU159" s="22"/>
      <c r="FV159" s="22"/>
      <c r="FW159" s="22"/>
      <c r="FX159" s="22"/>
      <c r="FY159" s="22"/>
      <c r="FZ159" s="22"/>
      <c r="GA159" s="22"/>
      <c r="GB159" s="22"/>
      <c r="GC159" s="22"/>
      <c r="GD159" s="22"/>
      <c r="GE159" s="22"/>
      <c r="GF159" s="22"/>
      <c r="GG159" s="22"/>
      <c r="GH159" s="22"/>
      <c r="GI159" s="22"/>
      <c r="GJ159" s="22"/>
      <c r="GK159" s="22"/>
      <c r="GL159" s="22"/>
      <c r="GM159" s="22"/>
      <c r="GN159" s="22"/>
      <c r="GO159" s="22"/>
      <c r="GP159" s="22"/>
      <c r="GQ159" s="22"/>
      <c r="GR159" s="22"/>
      <c r="GS159" s="22"/>
      <c r="GT159" s="22"/>
      <c r="GU159" s="22"/>
      <c r="GV159" s="22"/>
      <c r="GW159" s="22"/>
      <c r="GX159" s="22"/>
      <c r="GY159" s="22"/>
      <c r="GZ159" s="22"/>
      <c r="HA159" s="22"/>
      <c r="HB159" s="22"/>
      <c r="HC159" s="22"/>
      <c r="HD159" s="22"/>
      <c r="HE159" s="22"/>
      <c r="HF159" s="22"/>
      <c r="HG159" s="22"/>
      <c r="HH159" s="22"/>
      <c r="HI159" s="22"/>
      <c r="HJ159" s="22"/>
      <c r="HK159" s="22"/>
      <c r="HL159" s="22"/>
      <c r="HM159" s="22"/>
      <c r="HN159" s="22"/>
      <c r="HO159" s="22"/>
      <c r="HP159" s="22"/>
      <c r="HQ159" s="22"/>
      <c r="HR159" s="22"/>
      <c r="HS159" s="22"/>
    </row>
    <row r="160" spans="1:227" s="24" customFormat="1" ht="15" customHeight="1">
      <c r="A160" s="371"/>
      <c r="B160" s="371"/>
      <c r="C160" s="433"/>
      <c r="D160" s="324"/>
      <c r="E160" s="143"/>
      <c r="F160" s="307"/>
      <c r="G160" s="428"/>
      <c r="H160" s="428"/>
      <c r="I160" s="412"/>
      <c r="J160" s="147"/>
      <c r="K160" s="415"/>
      <c r="L160" s="28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2"/>
      <c r="AG160" s="28"/>
      <c r="AH160" s="32"/>
      <c r="AI160" s="28"/>
      <c r="AJ160" s="28"/>
      <c r="AK160" s="409"/>
      <c r="AL160" s="28"/>
      <c r="AM160" s="28"/>
      <c r="AN160" s="116"/>
      <c r="AO160" s="116"/>
      <c r="AP160" s="116"/>
      <c r="AQ160" s="116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428"/>
      <c r="BC160" s="349"/>
      <c r="BD160" s="346"/>
      <c r="BE160" s="354"/>
      <c r="BF160" s="363"/>
      <c r="BG160" s="363"/>
      <c r="BH160" s="357"/>
      <c r="BI160" s="112"/>
      <c r="BJ160" s="360"/>
      <c r="BK160" s="22"/>
      <c r="BL160" s="22"/>
      <c r="BM160" s="22"/>
      <c r="BN160" s="22"/>
      <c r="BO160" s="23"/>
      <c r="BP160" s="22"/>
      <c r="BQ160" s="22"/>
      <c r="BR160" s="22"/>
      <c r="BS160" s="22"/>
      <c r="BT160" s="22"/>
      <c r="BU160" s="22"/>
      <c r="BV160" s="22"/>
      <c r="BW160" s="22"/>
      <c r="BX160" s="22"/>
      <c r="BY160" s="22"/>
      <c r="BZ160" s="22"/>
      <c r="CA160" s="22"/>
      <c r="CB160" s="22"/>
      <c r="CC160" s="22"/>
      <c r="CD160" s="22"/>
      <c r="CE160" s="22"/>
      <c r="CF160" s="22"/>
      <c r="CG160" s="22"/>
      <c r="CH160" s="22"/>
      <c r="CI160" s="22"/>
      <c r="CJ160" s="22"/>
      <c r="CK160" s="22"/>
      <c r="CL160" s="22"/>
      <c r="CM160" s="22"/>
      <c r="CN160" s="22"/>
      <c r="CO160" s="22"/>
      <c r="CP160" s="22"/>
      <c r="CQ160" s="22"/>
      <c r="CR160" s="22"/>
      <c r="CS160" s="22"/>
      <c r="CT160" s="22"/>
      <c r="CU160" s="22"/>
      <c r="CV160" s="22"/>
      <c r="CW160" s="22"/>
      <c r="CX160" s="22"/>
      <c r="CY160" s="22"/>
      <c r="CZ160" s="22"/>
      <c r="DA160" s="22"/>
      <c r="DB160" s="22"/>
      <c r="DC160" s="22"/>
      <c r="DD160" s="22"/>
      <c r="DE160" s="22"/>
      <c r="DF160" s="22"/>
      <c r="DG160" s="22"/>
      <c r="DH160" s="22"/>
      <c r="DI160" s="22"/>
      <c r="DJ160" s="22"/>
      <c r="DK160" s="22"/>
      <c r="DL160" s="22"/>
      <c r="DM160" s="22"/>
      <c r="DN160" s="22"/>
      <c r="DO160" s="22"/>
      <c r="DP160" s="22"/>
      <c r="DQ160" s="22"/>
      <c r="DR160" s="22"/>
      <c r="DS160" s="22"/>
      <c r="DT160" s="22"/>
      <c r="DU160" s="22"/>
      <c r="DV160" s="22"/>
      <c r="DW160" s="22"/>
      <c r="DX160" s="22"/>
      <c r="DY160" s="22"/>
      <c r="DZ160" s="22"/>
      <c r="EA160" s="22"/>
      <c r="EB160" s="22"/>
      <c r="EC160" s="22"/>
      <c r="ED160" s="22"/>
      <c r="EE160" s="22"/>
      <c r="EF160" s="22"/>
      <c r="EG160" s="22"/>
      <c r="EH160" s="22"/>
      <c r="EI160" s="22"/>
      <c r="EJ160" s="22"/>
      <c r="EK160" s="22"/>
      <c r="EL160" s="22"/>
      <c r="EM160" s="22"/>
      <c r="EN160" s="22"/>
      <c r="EO160" s="22"/>
      <c r="EP160" s="22"/>
      <c r="EQ160" s="22"/>
      <c r="ER160" s="22"/>
      <c r="ES160" s="22"/>
      <c r="ET160" s="22"/>
      <c r="EU160" s="22"/>
      <c r="EV160" s="22"/>
      <c r="EW160" s="22"/>
      <c r="EX160" s="22"/>
      <c r="EY160" s="22"/>
      <c r="EZ160" s="22"/>
      <c r="FA160" s="22"/>
      <c r="FB160" s="22"/>
      <c r="FC160" s="22"/>
      <c r="FD160" s="22"/>
      <c r="FE160" s="22"/>
      <c r="FF160" s="22"/>
      <c r="FG160" s="22"/>
      <c r="FH160" s="22"/>
      <c r="FI160" s="22"/>
      <c r="FJ160" s="22"/>
      <c r="FK160" s="22"/>
      <c r="FL160" s="22"/>
      <c r="FM160" s="22"/>
      <c r="FN160" s="22"/>
      <c r="FO160" s="22"/>
      <c r="FP160" s="22"/>
      <c r="FQ160" s="22"/>
      <c r="FR160" s="22"/>
      <c r="FS160" s="22"/>
      <c r="FT160" s="22"/>
      <c r="FU160" s="22"/>
      <c r="FV160" s="22"/>
      <c r="FW160" s="22"/>
      <c r="FX160" s="22"/>
      <c r="FY160" s="22"/>
      <c r="FZ160" s="22"/>
      <c r="GA160" s="22"/>
      <c r="GB160" s="22"/>
      <c r="GC160" s="22"/>
      <c r="GD160" s="22"/>
      <c r="GE160" s="22"/>
      <c r="GF160" s="22"/>
      <c r="GG160" s="22"/>
      <c r="GH160" s="22"/>
      <c r="GI160" s="22"/>
      <c r="GJ160" s="22"/>
      <c r="GK160" s="22"/>
      <c r="GL160" s="22"/>
      <c r="GM160" s="22"/>
      <c r="GN160" s="22"/>
      <c r="GO160" s="22"/>
      <c r="GP160" s="22"/>
      <c r="GQ160" s="22"/>
      <c r="GR160" s="22"/>
      <c r="GS160" s="22"/>
      <c r="GT160" s="22"/>
      <c r="GU160" s="22"/>
      <c r="GV160" s="22"/>
      <c r="GW160" s="22"/>
      <c r="GX160" s="22"/>
      <c r="GY160" s="22"/>
      <c r="GZ160" s="22"/>
      <c r="HA160" s="22"/>
      <c r="HB160" s="22"/>
      <c r="HC160" s="22"/>
      <c r="HD160" s="22"/>
      <c r="HE160" s="22"/>
      <c r="HF160" s="22"/>
      <c r="HG160" s="22"/>
      <c r="HH160" s="22"/>
      <c r="HI160" s="22"/>
      <c r="HJ160" s="22"/>
      <c r="HK160" s="22"/>
      <c r="HL160" s="22"/>
      <c r="HM160" s="22"/>
      <c r="HN160" s="22"/>
      <c r="HO160" s="22"/>
      <c r="HP160" s="22"/>
      <c r="HQ160" s="22"/>
      <c r="HR160" s="22"/>
      <c r="HS160" s="22"/>
    </row>
    <row r="161" spans="1:227" s="24" customFormat="1" ht="15" customHeight="1">
      <c r="A161" s="371"/>
      <c r="B161" s="371"/>
      <c r="C161" s="433"/>
      <c r="D161" s="324"/>
      <c r="E161" s="143"/>
      <c r="F161" s="307"/>
      <c r="G161" s="428"/>
      <c r="H161" s="428"/>
      <c r="I161" s="412"/>
      <c r="J161" s="147"/>
      <c r="K161" s="415"/>
      <c r="L161" s="28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  <c r="AA161" s="34"/>
      <c r="AB161" s="34"/>
      <c r="AC161" s="34"/>
      <c r="AD161" s="34"/>
      <c r="AE161" s="34"/>
      <c r="AF161" s="32"/>
      <c r="AG161" s="28"/>
      <c r="AH161" s="32"/>
      <c r="AI161" s="28"/>
      <c r="AJ161" s="28"/>
      <c r="AK161" s="409"/>
      <c r="AL161" s="28"/>
      <c r="AM161" s="28"/>
      <c r="AN161" s="116"/>
      <c r="AO161" s="116"/>
      <c r="AP161" s="116"/>
      <c r="AQ161" s="116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428"/>
      <c r="BC161" s="349"/>
      <c r="BD161" s="346"/>
      <c r="BE161" s="354"/>
      <c r="BF161" s="363"/>
      <c r="BG161" s="363"/>
      <c r="BH161" s="357"/>
      <c r="BI161" s="112"/>
      <c r="BJ161" s="360"/>
      <c r="BK161" s="22"/>
      <c r="BL161" s="22"/>
      <c r="BM161" s="22"/>
      <c r="BN161" s="22"/>
      <c r="BO161" s="23"/>
      <c r="BP161" s="22"/>
      <c r="BQ161" s="22"/>
      <c r="BR161" s="22"/>
      <c r="BS161" s="22"/>
      <c r="BT161" s="22"/>
      <c r="BU161" s="22"/>
      <c r="BV161" s="22"/>
      <c r="BW161" s="22"/>
      <c r="BX161" s="22"/>
      <c r="BY161" s="22"/>
      <c r="BZ161" s="22"/>
      <c r="CA161" s="22"/>
      <c r="CB161" s="22"/>
      <c r="CC161" s="22"/>
      <c r="CD161" s="22"/>
      <c r="CE161" s="22"/>
      <c r="CF161" s="22"/>
      <c r="CG161" s="22"/>
      <c r="CH161" s="22"/>
      <c r="CI161" s="22"/>
      <c r="CJ161" s="22"/>
      <c r="CK161" s="22"/>
      <c r="CL161" s="22"/>
      <c r="CM161" s="22"/>
      <c r="CN161" s="22"/>
      <c r="CO161" s="22"/>
      <c r="CP161" s="22"/>
      <c r="CQ161" s="22"/>
      <c r="CR161" s="22"/>
      <c r="CS161" s="22"/>
      <c r="CT161" s="22"/>
      <c r="CU161" s="22"/>
      <c r="CV161" s="22"/>
      <c r="CW161" s="22"/>
      <c r="CX161" s="22"/>
      <c r="CY161" s="22"/>
      <c r="CZ161" s="22"/>
      <c r="DA161" s="22"/>
      <c r="DB161" s="22"/>
      <c r="DC161" s="22"/>
      <c r="DD161" s="22"/>
      <c r="DE161" s="22"/>
      <c r="DF161" s="22"/>
      <c r="DG161" s="22"/>
      <c r="DH161" s="22"/>
      <c r="DI161" s="22"/>
      <c r="DJ161" s="22"/>
      <c r="DK161" s="22"/>
      <c r="DL161" s="22"/>
      <c r="DM161" s="22"/>
      <c r="DN161" s="22"/>
      <c r="DO161" s="22"/>
      <c r="DP161" s="22"/>
      <c r="DQ161" s="22"/>
      <c r="DR161" s="22"/>
      <c r="DS161" s="22"/>
      <c r="DT161" s="22"/>
      <c r="DU161" s="22"/>
      <c r="DV161" s="22"/>
      <c r="DW161" s="22"/>
      <c r="DX161" s="22"/>
      <c r="DY161" s="22"/>
      <c r="DZ161" s="22"/>
      <c r="EA161" s="22"/>
      <c r="EB161" s="22"/>
      <c r="EC161" s="22"/>
      <c r="ED161" s="22"/>
      <c r="EE161" s="22"/>
      <c r="EF161" s="22"/>
      <c r="EG161" s="22"/>
      <c r="EH161" s="22"/>
      <c r="EI161" s="22"/>
      <c r="EJ161" s="22"/>
      <c r="EK161" s="22"/>
      <c r="EL161" s="22"/>
      <c r="EM161" s="22"/>
      <c r="EN161" s="22"/>
      <c r="EO161" s="22"/>
      <c r="EP161" s="22"/>
      <c r="EQ161" s="22"/>
      <c r="ER161" s="22"/>
      <c r="ES161" s="22"/>
      <c r="ET161" s="22"/>
      <c r="EU161" s="22"/>
      <c r="EV161" s="22"/>
      <c r="EW161" s="22"/>
      <c r="EX161" s="22"/>
      <c r="EY161" s="22"/>
      <c r="EZ161" s="22"/>
      <c r="FA161" s="22"/>
      <c r="FB161" s="22"/>
      <c r="FC161" s="22"/>
      <c r="FD161" s="22"/>
      <c r="FE161" s="22"/>
      <c r="FF161" s="22"/>
      <c r="FG161" s="22"/>
      <c r="FH161" s="22"/>
      <c r="FI161" s="22"/>
      <c r="FJ161" s="22"/>
      <c r="FK161" s="22"/>
      <c r="FL161" s="22"/>
      <c r="FM161" s="22"/>
      <c r="FN161" s="22"/>
      <c r="FO161" s="22"/>
      <c r="FP161" s="22"/>
      <c r="FQ161" s="22"/>
      <c r="FR161" s="22"/>
      <c r="FS161" s="22"/>
      <c r="FT161" s="22"/>
      <c r="FU161" s="22"/>
      <c r="FV161" s="22"/>
      <c r="FW161" s="22"/>
      <c r="FX161" s="22"/>
      <c r="FY161" s="22"/>
      <c r="FZ161" s="22"/>
      <c r="GA161" s="22"/>
      <c r="GB161" s="22"/>
      <c r="GC161" s="22"/>
      <c r="GD161" s="22"/>
      <c r="GE161" s="22"/>
      <c r="GF161" s="22"/>
      <c r="GG161" s="22"/>
      <c r="GH161" s="22"/>
      <c r="GI161" s="22"/>
      <c r="GJ161" s="22"/>
      <c r="GK161" s="22"/>
      <c r="GL161" s="22"/>
      <c r="GM161" s="22"/>
      <c r="GN161" s="22"/>
      <c r="GO161" s="22"/>
      <c r="GP161" s="22"/>
      <c r="GQ161" s="22"/>
      <c r="GR161" s="22"/>
      <c r="GS161" s="22"/>
      <c r="GT161" s="22"/>
      <c r="GU161" s="22"/>
      <c r="GV161" s="22"/>
      <c r="GW161" s="22"/>
      <c r="GX161" s="22"/>
      <c r="GY161" s="22"/>
      <c r="GZ161" s="22"/>
      <c r="HA161" s="22"/>
      <c r="HB161" s="22"/>
      <c r="HC161" s="22"/>
      <c r="HD161" s="22"/>
      <c r="HE161" s="22"/>
      <c r="HF161" s="22"/>
      <c r="HG161" s="22"/>
      <c r="HH161" s="22"/>
      <c r="HI161" s="22"/>
      <c r="HJ161" s="22"/>
      <c r="HK161" s="22"/>
      <c r="HL161" s="22"/>
      <c r="HM161" s="22"/>
      <c r="HN161" s="22"/>
      <c r="HO161" s="22"/>
      <c r="HP161" s="22"/>
      <c r="HQ161" s="22"/>
      <c r="HR161" s="22"/>
      <c r="HS161" s="22"/>
    </row>
    <row r="162" spans="1:227" s="24" customFormat="1" ht="15" customHeight="1">
      <c r="A162" s="371"/>
      <c r="B162" s="371"/>
      <c r="C162" s="433"/>
      <c r="D162" s="324"/>
      <c r="E162" s="143"/>
      <c r="F162" s="307"/>
      <c r="G162" s="428"/>
      <c r="H162" s="428"/>
      <c r="I162" s="412"/>
      <c r="J162" s="31"/>
      <c r="K162" s="415"/>
      <c r="L162" s="28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  <c r="AA162" s="34"/>
      <c r="AB162" s="34"/>
      <c r="AC162" s="34"/>
      <c r="AD162" s="34"/>
      <c r="AE162" s="34"/>
      <c r="AF162" s="32"/>
      <c r="AG162" s="28"/>
      <c r="AH162" s="32"/>
      <c r="AI162" s="28"/>
      <c r="AJ162" s="28"/>
      <c r="AK162" s="409"/>
      <c r="AL162" s="28"/>
      <c r="AM162" s="28"/>
      <c r="AN162" s="116"/>
      <c r="AO162" s="116"/>
      <c r="AP162" s="116"/>
      <c r="AQ162" s="116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428"/>
      <c r="BC162" s="349"/>
      <c r="BD162" s="346"/>
      <c r="BE162" s="354"/>
      <c r="BF162" s="363"/>
      <c r="BG162" s="363"/>
      <c r="BH162" s="357"/>
      <c r="BI162" s="112"/>
      <c r="BJ162" s="360"/>
      <c r="BK162" s="22"/>
      <c r="BL162" s="22"/>
      <c r="BM162" s="22"/>
      <c r="BN162" s="22"/>
      <c r="BO162" s="23"/>
      <c r="BP162" s="22"/>
      <c r="BQ162" s="22"/>
      <c r="BR162" s="22"/>
      <c r="BS162" s="22"/>
      <c r="BT162" s="22"/>
      <c r="BU162" s="22"/>
      <c r="BV162" s="22"/>
      <c r="BW162" s="22"/>
      <c r="BX162" s="22"/>
      <c r="BY162" s="22"/>
      <c r="BZ162" s="22"/>
      <c r="CA162" s="22"/>
      <c r="CB162" s="22"/>
      <c r="CC162" s="22"/>
      <c r="CD162" s="22"/>
      <c r="CE162" s="22"/>
      <c r="CF162" s="22"/>
      <c r="CG162" s="22"/>
      <c r="CH162" s="22"/>
      <c r="CI162" s="22"/>
      <c r="CJ162" s="22"/>
      <c r="CK162" s="22"/>
      <c r="CL162" s="22"/>
      <c r="CM162" s="22"/>
      <c r="CN162" s="22"/>
      <c r="CO162" s="22"/>
      <c r="CP162" s="22"/>
      <c r="CQ162" s="22"/>
      <c r="CR162" s="22"/>
      <c r="CS162" s="22"/>
      <c r="CT162" s="22"/>
      <c r="CU162" s="22"/>
      <c r="CV162" s="22"/>
      <c r="CW162" s="22"/>
      <c r="CX162" s="22"/>
      <c r="CY162" s="22"/>
      <c r="CZ162" s="22"/>
      <c r="DA162" s="22"/>
      <c r="DB162" s="22"/>
      <c r="DC162" s="22"/>
      <c r="DD162" s="22"/>
      <c r="DE162" s="22"/>
      <c r="DF162" s="22"/>
      <c r="DG162" s="22"/>
      <c r="DH162" s="22"/>
      <c r="DI162" s="22"/>
      <c r="DJ162" s="22"/>
      <c r="DK162" s="22"/>
      <c r="DL162" s="22"/>
      <c r="DM162" s="22"/>
      <c r="DN162" s="22"/>
      <c r="DO162" s="22"/>
      <c r="DP162" s="22"/>
      <c r="DQ162" s="22"/>
      <c r="DR162" s="22"/>
      <c r="DS162" s="22"/>
      <c r="DT162" s="22"/>
      <c r="DU162" s="22"/>
      <c r="DV162" s="22"/>
      <c r="DW162" s="22"/>
      <c r="DX162" s="22"/>
      <c r="DY162" s="22"/>
      <c r="DZ162" s="22"/>
      <c r="EA162" s="22"/>
      <c r="EB162" s="22"/>
      <c r="EC162" s="22"/>
      <c r="ED162" s="22"/>
      <c r="EE162" s="22"/>
      <c r="EF162" s="22"/>
      <c r="EG162" s="22"/>
      <c r="EH162" s="22"/>
      <c r="EI162" s="22"/>
      <c r="EJ162" s="22"/>
      <c r="EK162" s="22"/>
      <c r="EL162" s="22"/>
      <c r="EM162" s="22"/>
      <c r="EN162" s="22"/>
      <c r="EO162" s="22"/>
      <c r="EP162" s="22"/>
      <c r="EQ162" s="22"/>
      <c r="ER162" s="22"/>
      <c r="ES162" s="22"/>
      <c r="ET162" s="22"/>
      <c r="EU162" s="22"/>
      <c r="EV162" s="22"/>
      <c r="EW162" s="22"/>
      <c r="EX162" s="22"/>
      <c r="EY162" s="22"/>
      <c r="EZ162" s="22"/>
      <c r="FA162" s="22"/>
      <c r="FB162" s="22"/>
      <c r="FC162" s="22"/>
      <c r="FD162" s="22"/>
      <c r="FE162" s="22"/>
      <c r="FF162" s="22"/>
      <c r="FG162" s="22"/>
      <c r="FH162" s="22"/>
      <c r="FI162" s="22"/>
      <c r="FJ162" s="22"/>
      <c r="FK162" s="22"/>
      <c r="FL162" s="22"/>
      <c r="FM162" s="22"/>
      <c r="FN162" s="22"/>
      <c r="FO162" s="22"/>
      <c r="FP162" s="22"/>
      <c r="FQ162" s="22"/>
      <c r="FR162" s="22"/>
      <c r="FS162" s="22"/>
      <c r="FT162" s="22"/>
      <c r="FU162" s="22"/>
      <c r="FV162" s="22"/>
      <c r="FW162" s="22"/>
      <c r="FX162" s="22"/>
      <c r="FY162" s="22"/>
      <c r="FZ162" s="22"/>
      <c r="GA162" s="22"/>
      <c r="GB162" s="22"/>
      <c r="GC162" s="22"/>
      <c r="GD162" s="22"/>
      <c r="GE162" s="22"/>
      <c r="GF162" s="22"/>
      <c r="GG162" s="22"/>
      <c r="GH162" s="22"/>
      <c r="GI162" s="22"/>
      <c r="GJ162" s="22"/>
      <c r="GK162" s="22"/>
      <c r="GL162" s="22"/>
      <c r="GM162" s="22"/>
      <c r="GN162" s="22"/>
      <c r="GO162" s="22"/>
      <c r="GP162" s="22"/>
      <c r="GQ162" s="22"/>
      <c r="GR162" s="22"/>
      <c r="GS162" s="22"/>
      <c r="GT162" s="22"/>
      <c r="GU162" s="22"/>
      <c r="GV162" s="22"/>
      <c r="GW162" s="22"/>
      <c r="GX162" s="22"/>
      <c r="GY162" s="22"/>
      <c r="GZ162" s="22"/>
      <c r="HA162" s="22"/>
      <c r="HB162" s="22"/>
      <c r="HC162" s="22"/>
      <c r="HD162" s="22"/>
      <c r="HE162" s="22"/>
      <c r="HF162" s="22"/>
      <c r="HG162" s="22"/>
      <c r="HH162" s="22"/>
      <c r="HI162" s="22"/>
      <c r="HJ162" s="22"/>
      <c r="HK162" s="22"/>
      <c r="HL162" s="22"/>
      <c r="HM162" s="22"/>
      <c r="HN162" s="22"/>
      <c r="HO162" s="22"/>
      <c r="HP162" s="22"/>
      <c r="HQ162" s="22"/>
      <c r="HR162" s="22"/>
      <c r="HS162" s="22"/>
    </row>
    <row r="163" spans="1:227" s="24" customFormat="1" ht="15" customHeight="1">
      <c r="A163" s="371"/>
      <c r="B163" s="371"/>
      <c r="C163" s="433"/>
      <c r="D163" s="324"/>
      <c r="E163" s="143"/>
      <c r="F163" s="307"/>
      <c r="G163" s="428"/>
      <c r="H163" s="428"/>
      <c r="I163" s="412"/>
      <c r="J163" s="148"/>
      <c r="K163" s="415"/>
      <c r="L163" s="28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  <c r="AA163" s="34"/>
      <c r="AB163" s="34"/>
      <c r="AC163" s="34"/>
      <c r="AD163" s="34"/>
      <c r="AE163" s="34"/>
      <c r="AF163" s="33"/>
      <c r="AG163" s="34"/>
      <c r="AH163" s="33"/>
      <c r="AI163" s="34"/>
      <c r="AJ163" s="34"/>
      <c r="AK163" s="409"/>
      <c r="AL163" s="28"/>
      <c r="AM163" s="28"/>
      <c r="AN163" s="116"/>
      <c r="AO163" s="116"/>
      <c r="AP163" s="116"/>
      <c r="AQ163" s="116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428"/>
      <c r="BC163" s="349"/>
      <c r="BD163" s="346"/>
      <c r="BE163" s="354"/>
      <c r="BF163" s="363"/>
      <c r="BG163" s="363"/>
      <c r="BH163" s="357"/>
      <c r="BI163" s="112"/>
      <c r="BJ163" s="360"/>
      <c r="BK163" s="22"/>
      <c r="BL163" s="22"/>
      <c r="BM163" s="22"/>
      <c r="BN163" s="22"/>
      <c r="BO163" s="23"/>
      <c r="BP163" s="22"/>
      <c r="BQ163" s="22"/>
      <c r="BR163" s="22"/>
      <c r="BS163" s="22"/>
      <c r="BT163" s="22"/>
      <c r="BU163" s="22"/>
      <c r="BV163" s="22"/>
      <c r="BW163" s="22"/>
      <c r="BX163" s="22"/>
      <c r="BY163" s="22"/>
      <c r="BZ163" s="22"/>
      <c r="CA163" s="22"/>
      <c r="CB163" s="22"/>
      <c r="CC163" s="22"/>
      <c r="CD163" s="22"/>
      <c r="CE163" s="22"/>
      <c r="CF163" s="22"/>
      <c r="CG163" s="22"/>
      <c r="CH163" s="22"/>
      <c r="CI163" s="22"/>
      <c r="CJ163" s="22"/>
      <c r="CK163" s="22"/>
      <c r="CL163" s="22"/>
      <c r="CM163" s="22"/>
      <c r="CN163" s="22"/>
      <c r="CO163" s="22"/>
      <c r="CP163" s="22"/>
      <c r="CQ163" s="22"/>
      <c r="CR163" s="22"/>
      <c r="CS163" s="22"/>
      <c r="CT163" s="22"/>
      <c r="CU163" s="22"/>
      <c r="CV163" s="22"/>
      <c r="CW163" s="22"/>
      <c r="CX163" s="22"/>
      <c r="CY163" s="22"/>
      <c r="CZ163" s="22"/>
      <c r="DA163" s="22"/>
      <c r="DB163" s="22"/>
      <c r="DC163" s="22"/>
      <c r="DD163" s="22"/>
      <c r="DE163" s="22"/>
      <c r="DF163" s="22"/>
      <c r="DG163" s="22"/>
      <c r="DH163" s="22"/>
      <c r="DI163" s="22"/>
      <c r="DJ163" s="22"/>
      <c r="DK163" s="22"/>
      <c r="DL163" s="22"/>
      <c r="DM163" s="22"/>
      <c r="DN163" s="22"/>
      <c r="DO163" s="22"/>
      <c r="DP163" s="22"/>
      <c r="DQ163" s="22"/>
      <c r="DR163" s="22"/>
      <c r="DS163" s="22"/>
      <c r="DT163" s="22"/>
      <c r="DU163" s="22"/>
      <c r="DV163" s="22"/>
      <c r="DW163" s="22"/>
      <c r="DX163" s="22"/>
      <c r="DY163" s="22"/>
      <c r="DZ163" s="22"/>
      <c r="EA163" s="22"/>
      <c r="EB163" s="22"/>
      <c r="EC163" s="22"/>
      <c r="ED163" s="22"/>
      <c r="EE163" s="22"/>
      <c r="EF163" s="22"/>
      <c r="EG163" s="22"/>
      <c r="EH163" s="22"/>
      <c r="EI163" s="22"/>
      <c r="EJ163" s="22"/>
      <c r="EK163" s="22"/>
      <c r="EL163" s="22"/>
      <c r="EM163" s="22"/>
      <c r="EN163" s="22"/>
      <c r="EO163" s="22"/>
      <c r="EP163" s="22"/>
      <c r="EQ163" s="22"/>
      <c r="ER163" s="22"/>
      <c r="ES163" s="22"/>
      <c r="ET163" s="22"/>
      <c r="EU163" s="22"/>
      <c r="EV163" s="22"/>
      <c r="EW163" s="22"/>
      <c r="EX163" s="22"/>
      <c r="EY163" s="22"/>
      <c r="EZ163" s="22"/>
      <c r="FA163" s="22"/>
      <c r="FB163" s="22"/>
      <c r="FC163" s="22"/>
      <c r="FD163" s="22"/>
      <c r="FE163" s="22"/>
      <c r="FF163" s="22"/>
      <c r="FG163" s="22"/>
      <c r="FH163" s="22"/>
      <c r="FI163" s="22"/>
      <c r="FJ163" s="22"/>
      <c r="FK163" s="22"/>
      <c r="FL163" s="22"/>
      <c r="FM163" s="22"/>
      <c r="FN163" s="22"/>
      <c r="FO163" s="22"/>
      <c r="FP163" s="22"/>
      <c r="FQ163" s="22"/>
      <c r="FR163" s="22"/>
      <c r="FS163" s="22"/>
      <c r="FT163" s="22"/>
      <c r="FU163" s="22"/>
      <c r="FV163" s="22"/>
      <c r="FW163" s="22"/>
      <c r="FX163" s="22"/>
      <c r="FY163" s="22"/>
      <c r="FZ163" s="22"/>
      <c r="GA163" s="22"/>
      <c r="GB163" s="22"/>
      <c r="GC163" s="22"/>
      <c r="GD163" s="22"/>
      <c r="GE163" s="22"/>
      <c r="GF163" s="22"/>
      <c r="GG163" s="22"/>
      <c r="GH163" s="22"/>
      <c r="GI163" s="22"/>
      <c r="GJ163" s="22"/>
      <c r="GK163" s="22"/>
      <c r="GL163" s="22"/>
      <c r="GM163" s="22"/>
      <c r="GN163" s="22"/>
      <c r="GO163" s="22"/>
      <c r="GP163" s="22"/>
      <c r="GQ163" s="22"/>
      <c r="GR163" s="22"/>
      <c r="GS163" s="22"/>
      <c r="GT163" s="22"/>
      <c r="GU163" s="22"/>
      <c r="GV163" s="22"/>
      <c r="GW163" s="22"/>
      <c r="GX163" s="22"/>
      <c r="GY163" s="22"/>
      <c r="GZ163" s="22"/>
      <c r="HA163" s="22"/>
      <c r="HB163" s="22"/>
      <c r="HC163" s="22"/>
      <c r="HD163" s="22"/>
      <c r="HE163" s="22"/>
      <c r="HF163" s="22"/>
      <c r="HG163" s="22"/>
      <c r="HH163" s="22"/>
      <c r="HI163" s="22"/>
      <c r="HJ163" s="22"/>
      <c r="HK163" s="22"/>
      <c r="HL163" s="22"/>
      <c r="HM163" s="22"/>
      <c r="HN163" s="22"/>
      <c r="HO163" s="22"/>
      <c r="HP163" s="22"/>
      <c r="HQ163" s="22"/>
      <c r="HR163" s="22"/>
      <c r="HS163" s="22"/>
    </row>
    <row r="164" spans="1:227" s="24" customFormat="1" ht="15" customHeight="1">
      <c r="A164" s="371"/>
      <c r="B164" s="371"/>
      <c r="C164" s="433"/>
      <c r="D164" s="324"/>
      <c r="E164" s="143"/>
      <c r="F164" s="307"/>
      <c r="G164" s="428"/>
      <c r="H164" s="428"/>
      <c r="I164" s="412"/>
      <c r="J164" s="147"/>
      <c r="K164" s="415"/>
      <c r="L164" s="28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  <c r="AA164" s="34"/>
      <c r="AB164" s="34"/>
      <c r="AC164" s="34"/>
      <c r="AD164" s="34"/>
      <c r="AE164" s="34"/>
      <c r="AF164" s="32"/>
      <c r="AG164" s="28"/>
      <c r="AH164" s="32"/>
      <c r="AI164" s="28"/>
      <c r="AJ164" s="28"/>
      <c r="AK164" s="409"/>
      <c r="AL164" s="28"/>
      <c r="AM164" s="28"/>
      <c r="AN164" s="116"/>
      <c r="AO164" s="116"/>
      <c r="AP164" s="116"/>
      <c r="AQ164" s="116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428"/>
      <c r="BC164" s="349"/>
      <c r="BD164" s="346"/>
      <c r="BE164" s="354"/>
      <c r="BF164" s="363"/>
      <c r="BG164" s="363"/>
      <c r="BH164" s="357"/>
      <c r="BI164" s="112"/>
      <c r="BJ164" s="360"/>
      <c r="BK164" s="22"/>
      <c r="BL164" s="22"/>
      <c r="BM164" s="22"/>
      <c r="BN164" s="22"/>
      <c r="BO164" s="23"/>
      <c r="BP164" s="22"/>
      <c r="BQ164" s="22"/>
      <c r="BR164" s="22"/>
      <c r="BS164" s="22"/>
      <c r="BT164" s="22"/>
      <c r="BU164" s="22"/>
      <c r="BV164" s="22"/>
      <c r="BW164" s="22"/>
      <c r="BX164" s="22"/>
      <c r="BY164" s="22"/>
      <c r="BZ164" s="22"/>
      <c r="CA164" s="22"/>
      <c r="CB164" s="22"/>
      <c r="CC164" s="22"/>
      <c r="CD164" s="22"/>
      <c r="CE164" s="22"/>
      <c r="CF164" s="22"/>
      <c r="CG164" s="22"/>
      <c r="CH164" s="22"/>
      <c r="CI164" s="22"/>
      <c r="CJ164" s="22"/>
      <c r="CK164" s="22"/>
      <c r="CL164" s="22"/>
      <c r="CM164" s="22"/>
      <c r="CN164" s="22"/>
      <c r="CO164" s="22"/>
      <c r="CP164" s="22"/>
      <c r="CQ164" s="22"/>
      <c r="CR164" s="22"/>
      <c r="CS164" s="22"/>
      <c r="CT164" s="22"/>
      <c r="CU164" s="22"/>
      <c r="CV164" s="22"/>
      <c r="CW164" s="22"/>
      <c r="CX164" s="22"/>
      <c r="CY164" s="22"/>
      <c r="CZ164" s="22"/>
      <c r="DA164" s="22"/>
      <c r="DB164" s="22"/>
      <c r="DC164" s="22"/>
      <c r="DD164" s="22"/>
      <c r="DE164" s="22"/>
      <c r="DF164" s="22"/>
      <c r="DG164" s="22"/>
      <c r="DH164" s="22"/>
      <c r="DI164" s="22"/>
      <c r="DJ164" s="22"/>
      <c r="DK164" s="22"/>
      <c r="DL164" s="22"/>
      <c r="DM164" s="22"/>
      <c r="DN164" s="22"/>
      <c r="DO164" s="22"/>
      <c r="DP164" s="22"/>
      <c r="DQ164" s="22"/>
      <c r="DR164" s="22"/>
      <c r="DS164" s="22"/>
      <c r="DT164" s="22"/>
      <c r="DU164" s="22"/>
      <c r="DV164" s="22"/>
      <c r="DW164" s="22"/>
      <c r="DX164" s="22"/>
      <c r="DY164" s="22"/>
      <c r="DZ164" s="22"/>
      <c r="EA164" s="22"/>
      <c r="EB164" s="22"/>
      <c r="EC164" s="22"/>
      <c r="ED164" s="22"/>
      <c r="EE164" s="22"/>
      <c r="EF164" s="22"/>
      <c r="EG164" s="22"/>
      <c r="EH164" s="22"/>
      <c r="EI164" s="22"/>
      <c r="EJ164" s="22"/>
      <c r="EK164" s="22"/>
      <c r="EL164" s="22"/>
      <c r="EM164" s="22"/>
      <c r="EN164" s="22"/>
      <c r="EO164" s="22"/>
      <c r="EP164" s="22"/>
      <c r="EQ164" s="22"/>
      <c r="ER164" s="22"/>
      <c r="ES164" s="22"/>
      <c r="ET164" s="22"/>
      <c r="EU164" s="22"/>
      <c r="EV164" s="22"/>
      <c r="EW164" s="22"/>
      <c r="EX164" s="22"/>
      <c r="EY164" s="22"/>
      <c r="EZ164" s="22"/>
      <c r="FA164" s="22"/>
      <c r="FB164" s="22"/>
      <c r="FC164" s="22"/>
      <c r="FD164" s="22"/>
      <c r="FE164" s="22"/>
      <c r="FF164" s="22"/>
      <c r="FG164" s="22"/>
      <c r="FH164" s="22"/>
      <c r="FI164" s="22"/>
      <c r="FJ164" s="22"/>
      <c r="FK164" s="22"/>
      <c r="FL164" s="22"/>
      <c r="FM164" s="22"/>
      <c r="FN164" s="22"/>
      <c r="FO164" s="22"/>
      <c r="FP164" s="22"/>
      <c r="FQ164" s="22"/>
      <c r="FR164" s="22"/>
      <c r="FS164" s="22"/>
      <c r="FT164" s="22"/>
      <c r="FU164" s="22"/>
      <c r="FV164" s="22"/>
      <c r="FW164" s="22"/>
      <c r="FX164" s="22"/>
      <c r="FY164" s="22"/>
      <c r="FZ164" s="22"/>
      <c r="GA164" s="22"/>
      <c r="GB164" s="22"/>
      <c r="GC164" s="22"/>
      <c r="GD164" s="22"/>
      <c r="GE164" s="22"/>
      <c r="GF164" s="22"/>
      <c r="GG164" s="22"/>
      <c r="GH164" s="22"/>
      <c r="GI164" s="22"/>
      <c r="GJ164" s="22"/>
      <c r="GK164" s="22"/>
      <c r="GL164" s="22"/>
      <c r="GM164" s="22"/>
      <c r="GN164" s="22"/>
      <c r="GO164" s="22"/>
      <c r="GP164" s="22"/>
      <c r="GQ164" s="22"/>
      <c r="GR164" s="22"/>
      <c r="GS164" s="22"/>
      <c r="GT164" s="22"/>
      <c r="GU164" s="22"/>
      <c r="GV164" s="22"/>
      <c r="GW164" s="22"/>
      <c r="GX164" s="22"/>
      <c r="GY164" s="22"/>
      <c r="GZ164" s="22"/>
      <c r="HA164" s="22"/>
      <c r="HB164" s="22"/>
      <c r="HC164" s="22"/>
      <c r="HD164" s="22"/>
      <c r="HE164" s="22"/>
      <c r="HF164" s="22"/>
      <c r="HG164" s="22"/>
      <c r="HH164" s="22"/>
      <c r="HI164" s="22"/>
      <c r="HJ164" s="22"/>
      <c r="HK164" s="22"/>
      <c r="HL164" s="22"/>
      <c r="HM164" s="22"/>
      <c r="HN164" s="22"/>
      <c r="HO164" s="22"/>
      <c r="HP164" s="22"/>
      <c r="HQ164" s="22"/>
      <c r="HR164" s="22"/>
      <c r="HS164" s="22"/>
    </row>
    <row r="165" spans="1:227" s="24" customFormat="1" ht="15" customHeight="1">
      <c r="A165" s="371"/>
      <c r="B165" s="371"/>
      <c r="C165" s="433"/>
      <c r="D165" s="324"/>
      <c r="E165" s="143"/>
      <c r="F165" s="307"/>
      <c r="G165" s="428"/>
      <c r="H165" s="428"/>
      <c r="I165" s="412"/>
      <c r="J165" s="147"/>
      <c r="K165" s="415"/>
      <c r="L165" s="28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  <c r="AA165" s="34"/>
      <c r="AB165" s="34"/>
      <c r="AC165" s="34"/>
      <c r="AD165" s="34"/>
      <c r="AE165" s="34"/>
      <c r="AF165" s="32"/>
      <c r="AG165" s="28"/>
      <c r="AH165" s="32"/>
      <c r="AI165" s="28"/>
      <c r="AJ165" s="28"/>
      <c r="AK165" s="409"/>
      <c r="AL165" s="28"/>
      <c r="AM165" s="28"/>
      <c r="AN165" s="116"/>
      <c r="AO165" s="116"/>
      <c r="AP165" s="116"/>
      <c r="AQ165" s="116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428"/>
      <c r="BC165" s="349"/>
      <c r="BD165" s="346"/>
      <c r="BE165" s="354"/>
      <c r="BF165" s="363"/>
      <c r="BG165" s="363"/>
      <c r="BH165" s="357"/>
      <c r="BI165" s="112"/>
      <c r="BJ165" s="360"/>
      <c r="BK165" s="22"/>
      <c r="BL165" s="22"/>
      <c r="BM165" s="22"/>
      <c r="BN165" s="22"/>
      <c r="BO165" s="23"/>
      <c r="BP165" s="22"/>
      <c r="BQ165" s="22"/>
      <c r="BR165" s="22"/>
      <c r="BS165" s="22"/>
      <c r="BT165" s="22"/>
      <c r="BU165" s="22"/>
      <c r="BV165" s="22"/>
      <c r="BW165" s="22"/>
      <c r="BX165" s="22"/>
      <c r="BY165" s="22"/>
      <c r="BZ165" s="22"/>
      <c r="CA165" s="22"/>
      <c r="CB165" s="22"/>
      <c r="CC165" s="22"/>
      <c r="CD165" s="22"/>
      <c r="CE165" s="22"/>
      <c r="CF165" s="22"/>
      <c r="CG165" s="22"/>
      <c r="CH165" s="22"/>
      <c r="CI165" s="22"/>
      <c r="CJ165" s="22"/>
      <c r="CK165" s="22"/>
      <c r="CL165" s="22"/>
      <c r="CM165" s="22"/>
      <c r="CN165" s="22"/>
      <c r="CO165" s="22"/>
      <c r="CP165" s="22"/>
      <c r="CQ165" s="22"/>
      <c r="CR165" s="22"/>
      <c r="CS165" s="22"/>
      <c r="CT165" s="22"/>
      <c r="CU165" s="22"/>
      <c r="CV165" s="22"/>
      <c r="CW165" s="22"/>
      <c r="CX165" s="22"/>
      <c r="CY165" s="22"/>
      <c r="CZ165" s="22"/>
      <c r="DA165" s="22"/>
      <c r="DB165" s="22"/>
      <c r="DC165" s="22"/>
      <c r="DD165" s="22"/>
      <c r="DE165" s="22"/>
      <c r="DF165" s="22"/>
      <c r="DG165" s="22"/>
      <c r="DH165" s="22"/>
      <c r="DI165" s="22"/>
      <c r="DJ165" s="22"/>
      <c r="DK165" s="22"/>
      <c r="DL165" s="22"/>
      <c r="DM165" s="22"/>
      <c r="DN165" s="22"/>
      <c r="DO165" s="22"/>
      <c r="DP165" s="22"/>
      <c r="DQ165" s="22"/>
      <c r="DR165" s="22"/>
      <c r="DS165" s="22"/>
      <c r="DT165" s="22"/>
      <c r="DU165" s="22"/>
      <c r="DV165" s="22"/>
      <c r="DW165" s="22"/>
      <c r="DX165" s="22"/>
      <c r="DY165" s="22"/>
      <c r="DZ165" s="22"/>
      <c r="EA165" s="22"/>
      <c r="EB165" s="22"/>
      <c r="EC165" s="22"/>
      <c r="ED165" s="22"/>
      <c r="EE165" s="22"/>
      <c r="EF165" s="22"/>
      <c r="EG165" s="22"/>
      <c r="EH165" s="22"/>
      <c r="EI165" s="22"/>
      <c r="EJ165" s="22"/>
      <c r="EK165" s="22"/>
      <c r="EL165" s="22"/>
      <c r="EM165" s="22"/>
      <c r="EN165" s="22"/>
      <c r="EO165" s="22"/>
      <c r="EP165" s="22"/>
      <c r="EQ165" s="22"/>
      <c r="ER165" s="22"/>
      <c r="ES165" s="22"/>
      <c r="ET165" s="22"/>
      <c r="EU165" s="22"/>
      <c r="EV165" s="22"/>
      <c r="EW165" s="22"/>
      <c r="EX165" s="22"/>
      <c r="EY165" s="22"/>
      <c r="EZ165" s="22"/>
      <c r="FA165" s="22"/>
      <c r="FB165" s="22"/>
      <c r="FC165" s="22"/>
      <c r="FD165" s="22"/>
      <c r="FE165" s="22"/>
      <c r="FF165" s="22"/>
      <c r="FG165" s="22"/>
      <c r="FH165" s="22"/>
      <c r="FI165" s="22"/>
      <c r="FJ165" s="22"/>
      <c r="FK165" s="22"/>
      <c r="FL165" s="22"/>
      <c r="FM165" s="22"/>
      <c r="FN165" s="22"/>
      <c r="FO165" s="22"/>
      <c r="FP165" s="22"/>
      <c r="FQ165" s="22"/>
      <c r="FR165" s="22"/>
      <c r="FS165" s="22"/>
      <c r="FT165" s="22"/>
      <c r="FU165" s="22"/>
      <c r="FV165" s="22"/>
      <c r="FW165" s="22"/>
      <c r="FX165" s="22"/>
      <c r="FY165" s="22"/>
      <c r="FZ165" s="22"/>
      <c r="GA165" s="22"/>
      <c r="GB165" s="22"/>
      <c r="GC165" s="22"/>
      <c r="GD165" s="22"/>
      <c r="GE165" s="22"/>
      <c r="GF165" s="22"/>
      <c r="GG165" s="22"/>
      <c r="GH165" s="22"/>
      <c r="GI165" s="22"/>
      <c r="GJ165" s="22"/>
      <c r="GK165" s="22"/>
      <c r="GL165" s="22"/>
      <c r="GM165" s="22"/>
      <c r="GN165" s="22"/>
      <c r="GO165" s="22"/>
      <c r="GP165" s="22"/>
      <c r="GQ165" s="22"/>
      <c r="GR165" s="22"/>
      <c r="GS165" s="22"/>
      <c r="GT165" s="22"/>
      <c r="GU165" s="22"/>
      <c r="GV165" s="22"/>
      <c r="GW165" s="22"/>
      <c r="GX165" s="22"/>
      <c r="GY165" s="22"/>
      <c r="GZ165" s="22"/>
      <c r="HA165" s="22"/>
      <c r="HB165" s="22"/>
      <c r="HC165" s="22"/>
      <c r="HD165" s="22"/>
      <c r="HE165" s="22"/>
      <c r="HF165" s="22"/>
      <c r="HG165" s="22"/>
      <c r="HH165" s="22"/>
      <c r="HI165" s="22"/>
      <c r="HJ165" s="22"/>
      <c r="HK165" s="22"/>
      <c r="HL165" s="22"/>
      <c r="HM165" s="22"/>
      <c r="HN165" s="22"/>
      <c r="HO165" s="22"/>
      <c r="HP165" s="22"/>
      <c r="HQ165" s="22"/>
      <c r="HR165" s="22"/>
      <c r="HS165" s="22"/>
    </row>
    <row r="166" spans="1:227" s="24" customFormat="1" ht="15" customHeight="1">
      <c r="A166" s="371"/>
      <c r="B166" s="371"/>
      <c r="C166" s="433"/>
      <c r="D166" s="324"/>
      <c r="E166" s="143"/>
      <c r="F166" s="307"/>
      <c r="G166" s="428"/>
      <c r="H166" s="428"/>
      <c r="I166" s="412"/>
      <c r="J166" s="147"/>
      <c r="K166" s="415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32"/>
      <c r="AG166" s="28"/>
      <c r="AH166" s="32"/>
      <c r="AI166" s="28"/>
      <c r="AJ166" s="28"/>
      <c r="AK166" s="409"/>
      <c r="AL166" s="28"/>
      <c r="AM166" s="28"/>
      <c r="AN166" s="116"/>
      <c r="AO166" s="116"/>
      <c r="AP166" s="116"/>
      <c r="AQ166" s="116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428"/>
      <c r="BC166" s="349"/>
      <c r="BD166" s="346"/>
      <c r="BE166" s="354"/>
      <c r="BF166" s="363"/>
      <c r="BG166" s="363"/>
      <c r="BH166" s="357"/>
      <c r="BI166" s="112"/>
      <c r="BJ166" s="360"/>
      <c r="BK166" s="22"/>
      <c r="BL166" s="22"/>
      <c r="BM166" s="22"/>
      <c r="BN166" s="22"/>
      <c r="BO166" s="23"/>
      <c r="BP166" s="22"/>
      <c r="BQ166" s="22"/>
      <c r="BR166" s="22"/>
      <c r="BS166" s="22"/>
      <c r="BT166" s="22"/>
      <c r="BU166" s="22"/>
      <c r="BV166" s="22"/>
      <c r="BW166" s="22"/>
      <c r="BX166" s="22"/>
      <c r="BY166" s="22"/>
      <c r="BZ166" s="22"/>
      <c r="CA166" s="22"/>
      <c r="CB166" s="22"/>
      <c r="CC166" s="22"/>
      <c r="CD166" s="22"/>
      <c r="CE166" s="22"/>
      <c r="CF166" s="22"/>
      <c r="CG166" s="22"/>
      <c r="CH166" s="22"/>
      <c r="CI166" s="22"/>
      <c r="CJ166" s="22"/>
      <c r="CK166" s="22"/>
      <c r="CL166" s="22"/>
      <c r="CM166" s="22"/>
      <c r="CN166" s="22"/>
      <c r="CO166" s="22"/>
      <c r="CP166" s="22"/>
      <c r="CQ166" s="22"/>
      <c r="CR166" s="22"/>
      <c r="CS166" s="22"/>
      <c r="CT166" s="22"/>
      <c r="CU166" s="22"/>
      <c r="CV166" s="22"/>
      <c r="CW166" s="22"/>
      <c r="CX166" s="22"/>
      <c r="CY166" s="22"/>
      <c r="CZ166" s="22"/>
      <c r="DA166" s="22"/>
      <c r="DB166" s="22"/>
      <c r="DC166" s="22"/>
      <c r="DD166" s="22"/>
      <c r="DE166" s="22"/>
      <c r="DF166" s="22"/>
      <c r="DG166" s="22"/>
      <c r="DH166" s="22"/>
      <c r="DI166" s="22"/>
      <c r="DJ166" s="22"/>
      <c r="DK166" s="22"/>
      <c r="DL166" s="22"/>
      <c r="DM166" s="22"/>
      <c r="DN166" s="22"/>
      <c r="DO166" s="22"/>
      <c r="DP166" s="22"/>
      <c r="DQ166" s="22"/>
      <c r="DR166" s="22"/>
      <c r="DS166" s="22"/>
      <c r="DT166" s="22"/>
      <c r="DU166" s="22"/>
      <c r="DV166" s="22"/>
      <c r="DW166" s="22"/>
      <c r="DX166" s="22"/>
      <c r="DY166" s="22"/>
      <c r="DZ166" s="22"/>
      <c r="EA166" s="22"/>
      <c r="EB166" s="22"/>
      <c r="EC166" s="22"/>
      <c r="ED166" s="22"/>
      <c r="EE166" s="22"/>
      <c r="EF166" s="22"/>
      <c r="EG166" s="22"/>
      <c r="EH166" s="22"/>
      <c r="EI166" s="22"/>
      <c r="EJ166" s="22"/>
      <c r="EK166" s="22"/>
      <c r="EL166" s="22"/>
      <c r="EM166" s="22"/>
      <c r="EN166" s="22"/>
      <c r="EO166" s="22"/>
      <c r="EP166" s="22"/>
      <c r="EQ166" s="22"/>
      <c r="ER166" s="22"/>
      <c r="ES166" s="22"/>
      <c r="ET166" s="22"/>
      <c r="EU166" s="22"/>
      <c r="EV166" s="22"/>
      <c r="EW166" s="22"/>
      <c r="EX166" s="22"/>
      <c r="EY166" s="22"/>
      <c r="EZ166" s="22"/>
      <c r="FA166" s="22"/>
      <c r="FB166" s="22"/>
      <c r="FC166" s="22"/>
      <c r="FD166" s="22"/>
      <c r="FE166" s="22"/>
      <c r="FF166" s="22"/>
      <c r="FG166" s="22"/>
      <c r="FH166" s="22"/>
      <c r="FI166" s="22"/>
      <c r="FJ166" s="22"/>
      <c r="FK166" s="22"/>
      <c r="FL166" s="22"/>
      <c r="FM166" s="22"/>
      <c r="FN166" s="22"/>
      <c r="FO166" s="22"/>
      <c r="FP166" s="22"/>
      <c r="FQ166" s="22"/>
      <c r="FR166" s="22"/>
      <c r="FS166" s="22"/>
      <c r="FT166" s="22"/>
      <c r="FU166" s="22"/>
      <c r="FV166" s="22"/>
      <c r="FW166" s="22"/>
      <c r="FX166" s="22"/>
      <c r="FY166" s="22"/>
      <c r="FZ166" s="22"/>
      <c r="GA166" s="22"/>
      <c r="GB166" s="22"/>
      <c r="GC166" s="22"/>
      <c r="GD166" s="22"/>
      <c r="GE166" s="22"/>
      <c r="GF166" s="22"/>
      <c r="GG166" s="22"/>
      <c r="GH166" s="22"/>
      <c r="GI166" s="22"/>
      <c r="GJ166" s="22"/>
      <c r="GK166" s="22"/>
      <c r="GL166" s="22"/>
      <c r="GM166" s="22"/>
      <c r="GN166" s="22"/>
      <c r="GO166" s="22"/>
      <c r="GP166" s="22"/>
      <c r="GQ166" s="22"/>
      <c r="GR166" s="22"/>
      <c r="GS166" s="22"/>
      <c r="GT166" s="22"/>
      <c r="GU166" s="22"/>
      <c r="GV166" s="22"/>
      <c r="GW166" s="22"/>
      <c r="GX166" s="22"/>
      <c r="GY166" s="22"/>
      <c r="GZ166" s="22"/>
      <c r="HA166" s="22"/>
      <c r="HB166" s="22"/>
      <c r="HC166" s="22"/>
      <c r="HD166" s="22"/>
      <c r="HE166" s="22"/>
      <c r="HF166" s="22"/>
      <c r="HG166" s="22"/>
      <c r="HH166" s="22"/>
      <c r="HI166" s="22"/>
      <c r="HJ166" s="22"/>
      <c r="HK166" s="22"/>
      <c r="HL166" s="22"/>
      <c r="HM166" s="22"/>
      <c r="HN166" s="22"/>
      <c r="HO166" s="22"/>
      <c r="HP166" s="22"/>
      <c r="HQ166" s="22"/>
      <c r="HR166" s="22"/>
      <c r="HS166" s="22"/>
    </row>
    <row r="167" spans="1:227" s="24" customFormat="1" ht="15.75" customHeight="1" thickBot="1">
      <c r="A167" s="372"/>
      <c r="B167" s="372"/>
      <c r="C167" s="434"/>
      <c r="D167" s="325"/>
      <c r="E167" s="144"/>
      <c r="F167" s="308"/>
      <c r="G167" s="429"/>
      <c r="H167" s="429"/>
      <c r="I167" s="413"/>
      <c r="J167" s="149"/>
      <c r="K167" s="416"/>
      <c r="L167" s="39"/>
      <c r="M167" s="39"/>
      <c r="N167" s="39"/>
      <c r="O167" s="39"/>
      <c r="P167" s="39"/>
      <c r="Q167" s="39"/>
      <c r="R167" s="39"/>
      <c r="S167" s="39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40"/>
      <c r="AF167" s="38"/>
      <c r="AG167" s="39"/>
      <c r="AH167" s="38"/>
      <c r="AI167" s="39"/>
      <c r="AJ167" s="39"/>
      <c r="AK167" s="410"/>
      <c r="AL167" s="40"/>
      <c r="AM167" s="40"/>
      <c r="AN167" s="117"/>
      <c r="AO167" s="117"/>
      <c r="AP167" s="117"/>
      <c r="AQ167" s="117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29"/>
      <c r="BC167" s="350"/>
      <c r="BD167" s="347"/>
      <c r="BE167" s="355"/>
      <c r="BF167" s="364"/>
      <c r="BG167" s="364"/>
      <c r="BH167" s="358"/>
      <c r="BI167" s="113"/>
      <c r="BJ167" s="361"/>
      <c r="BK167" s="22"/>
      <c r="BL167" s="22"/>
      <c r="BM167" s="22"/>
      <c r="BN167" s="22"/>
      <c r="BO167" s="23"/>
      <c r="BP167" s="22"/>
      <c r="BQ167" s="22"/>
      <c r="BR167" s="22"/>
      <c r="BS167" s="22"/>
      <c r="BT167" s="22"/>
      <c r="BU167" s="22"/>
      <c r="BV167" s="22"/>
      <c r="BW167" s="22"/>
      <c r="BX167" s="22"/>
      <c r="BY167" s="22"/>
      <c r="BZ167" s="22"/>
      <c r="CA167" s="22"/>
      <c r="CB167" s="22"/>
      <c r="CC167" s="22"/>
      <c r="CD167" s="22"/>
      <c r="CE167" s="22"/>
      <c r="CF167" s="22"/>
      <c r="CG167" s="22"/>
      <c r="CH167" s="22"/>
      <c r="CI167" s="22"/>
      <c r="CJ167" s="22"/>
      <c r="CK167" s="22"/>
      <c r="CL167" s="22"/>
      <c r="CM167" s="22"/>
      <c r="CN167" s="22"/>
      <c r="CO167" s="22"/>
      <c r="CP167" s="22"/>
      <c r="CQ167" s="22"/>
      <c r="CR167" s="22"/>
      <c r="CS167" s="22"/>
      <c r="CT167" s="22"/>
      <c r="CU167" s="22"/>
      <c r="CV167" s="22"/>
      <c r="CW167" s="22"/>
      <c r="CX167" s="22"/>
      <c r="CY167" s="22"/>
      <c r="CZ167" s="22"/>
      <c r="DA167" s="22"/>
      <c r="DB167" s="22"/>
      <c r="DC167" s="22"/>
      <c r="DD167" s="22"/>
      <c r="DE167" s="22"/>
      <c r="DF167" s="22"/>
      <c r="DG167" s="22"/>
      <c r="DH167" s="22"/>
      <c r="DI167" s="22"/>
      <c r="DJ167" s="22"/>
      <c r="DK167" s="22"/>
      <c r="DL167" s="22"/>
      <c r="DM167" s="22"/>
      <c r="DN167" s="22"/>
      <c r="DO167" s="22"/>
      <c r="DP167" s="22"/>
      <c r="DQ167" s="22"/>
      <c r="DR167" s="22"/>
      <c r="DS167" s="22"/>
      <c r="DT167" s="22"/>
      <c r="DU167" s="22"/>
      <c r="DV167" s="22"/>
      <c r="DW167" s="22"/>
      <c r="DX167" s="22"/>
      <c r="DY167" s="22"/>
      <c r="DZ167" s="22"/>
      <c r="EA167" s="22"/>
      <c r="EB167" s="22"/>
      <c r="EC167" s="22"/>
      <c r="ED167" s="22"/>
      <c r="EE167" s="22"/>
      <c r="EF167" s="22"/>
      <c r="EG167" s="22"/>
      <c r="EH167" s="22"/>
      <c r="EI167" s="22"/>
      <c r="EJ167" s="22"/>
      <c r="EK167" s="22"/>
      <c r="EL167" s="22"/>
      <c r="EM167" s="22"/>
      <c r="EN167" s="22"/>
      <c r="EO167" s="22"/>
      <c r="EP167" s="22"/>
      <c r="EQ167" s="22"/>
      <c r="ER167" s="22"/>
      <c r="ES167" s="22"/>
      <c r="ET167" s="22"/>
      <c r="EU167" s="22"/>
      <c r="EV167" s="22"/>
      <c r="EW167" s="22"/>
      <c r="EX167" s="22"/>
      <c r="EY167" s="22"/>
      <c r="EZ167" s="22"/>
      <c r="FA167" s="22"/>
      <c r="FB167" s="22"/>
      <c r="FC167" s="22"/>
      <c r="FD167" s="22"/>
      <c r="FE167" s="22"/>
      <c r="FF167" s="22"/>
      <c r="FG167" s="22"/>
      <c r="FH167" s="22"/>
      <c r="FI167" s="22"/>
      <c r="FJ167" s="22"/>
      <c r="FK167" s="22"/>
      <c r="FL167" s="22"/>
      <c r="FM167" s="22"/>
      <c r="FN167" s="22"/>
      <c r="FO167" s="22"/>
      <c r="FP167" s="22"/>
      <c r="FQ167" s="22"/>
      <c r="FR167" s="22"/>
      <c r="FS167" s="22"/>
      <c r="FT167" s="22"/>
      <c r="FU167" s="22"/>
      <c r="FV167" s="22"/>
      <c r="FW167" s="22"/>
      <c r="FX167" s="22"/>
      <c r="FY167" s="22"/>
      <c r="FZ167" s="22"/>
      <c r="GA167" s="22"/>
      <c r="GB167" s="22"/>
      <c r="GC167" s="22"/>
      <c r="GD167" s="22"/>
      <c r="GE167" s="22"/>
      <c r="GF167" s="22"/>
      <c r="GG167" s="22"/>
      <c r="GH167" s="22"/>
      <c r="GI167" s="22"/>
      <c r="GJ167" s="22"/>
      <c r="GK167" s="22"/>
      <c r="GL167" s="22"/>
      <c r="GM167" s="22"/>
      <c r="GN167" s="22"/>
      <c r="GO167" s="22"/>
      <c r="GP167" s="22"/>
      <c r="GQ167" s="22"/>
      <c r="GR167" s="22"/>
      <c r="GS167" s="22"/>
      <c r="GT167" s="22"/>
      <c r="GU167" s="22"/>
      <c r="GV167" s="22"/>
      <c r="GW167" s="22"/>
      <c r="GX167" s="22"/>
      <c r="GY167" s="22"/>
      <c r="GZ167" s="22"/>
      <c r="HA167" s="22"/>
      <c r="HB167" s="22"/>
      <c r="HC167" s="22"/>
      <c r="HD167" s="22"/>
      <c r="HE167" s="22"/>
      <c r="HF167" s="22"/>
      <c r="HG167" s="22"/>
      <c r="HH167" s="22"/>
      <c r="HI167" s="22"/>
      <c r="HJ167" s="22"/>
      <c r="HK167" s="22"/>
      <c r="HL167" s="22"/>
      <c r="HM167" s="22"/>
      <c r="HN167" s="22"/>
      <c r="HO167" s="22"/>
      <c r="HP167" s="22"/>
      <c r="HQ167" s="22"/>
      <c r="HR167" s="22"/>
      <c r="HS167" s="22"/>
    </row>
    <row r="168" spans="1:227" s="24" customFormat="1" ht="15" customHeight="1">
      <c r="A168" s="370" t="s">
        <v>124</v>
      </c>
      <c r="B168" s="431" t="s">
        <v>1062</v>
      </c>
      <c r="C168" s="432" t="s">
        <v>721</v>
      </c>
      <c r="D168" s="323">
        <v>1</v>
      </c>
      <c r="E168" s="142" t="s">
        <v>873</v>
      </c>
      <c r="F168" s="145" t="s">
        <v>1025</v>
      </c>
      <c r="G168" s="427" t="s">
        <v>565</v>
      </c>
      <c r="H168" s="427"/>
      <c r="I168" s="411" t="s">
        <v>14</v>
      </c>
      <c r="J168" s="146" t="s">
        <v>1017</v>
      </c>
      <c r="K168" s="414">
        <f t="shared" ref="K168" si="75">IF(SUM(AI168:AI177)&gt;0,(BD168-SUM(AI168:AI177))/22,IFERROR(IF(AND(BD168&gt;=22*D168,BD168&lt;=26*D168),1*D168,IF(BD168/BE168&gt;1,1*D168+(BF168/22))+IF(BD168/BE168=1,1*D168)+IF(BD168/BE168&lt;1,IF(AND(BE168&gt;=22*D168,BE168&lt;=26*D168),BD168/22,BD168/BE168))),0))-(SUM(AG168:AG177)/22)</f>
        <v>1</v>
      </c>
      <c r="L168" s="34"/>
      <c r="M168" s="34"/>
      <c r="N168" s="34"/>
      <c r="O168" s="34">
        <v>7.5</v>
      </c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  <c r="AA168" s="34"/>
      <c r="AB168" s="34"/>
      <c r="AC168" s="34"/>
      <c r="AD168" s="34"/>
      <c r="AE168" s="34"/>
      <c r="AF168" s="25"/>
      <c r="AG168" s="26"/>
      <c r="AH168" s="25"/>
      <c r="AI168" s="26"/>
      <c r="AJ168" s="26"/>
      <c r="AK168" s="408">
        <f t="shared" ref="AK168" si="76">SUM(L168:AE177,AG168:AG177,AI168:AI177,AJ168:AJ177)</f>
        <v>18</v>
      </c>
      <c r="AL168" s="26"/>
      <c r="AM168" s="26"/>
      <c r="AN168" s="115">
        <v>2</v>
      </c>
      <c r="AO168" s="115"/>
      <c r="AP168" s="115"/>
      <c r="AQ168" s="115"/>
      <c r="AR168" s="26"/>
      <c r="AS168" s="27"/>
      <c r="AT168" s="28"/>
      <c r="AU168" s="28"/>
      <c r="AV168" s="27"/>
      <c r="AW168" s="28"/>
      <c r="AX168" s="28"/>
      <c r="AY168" s="28"/>
      <c r="AZ168" s="28"/>
      <c r="BA168" s="28"/>
      <c r="BB168" s="427" t="s">
        <v>570</v>
      </c>
      <c r="BC168" s="348">
        <f>IFERROR(VLOOKUP(BB168,Segéd2!$L$2:$M$7,2,FALSE),0)</f>
        <v>2</v>
      </c>
      <c r="BD168" s="345">
        <f t="shared" ref="BD168" si="77">SUM(AK168,AL168:BA177,BC168)</f>
        <v>22</v>
      </c>
      <c r="BE168" s="351">
        <v>26</v>
      </c>
      <c r="BF168" s="362">
        <f t="shared" ref="BF168" si="78">IF(AND(BD168&gt;26,BE168&gt;=22),(BD168-26)-IF(((AK168+SUM(AS168:BA177)+BC168)-26)&gt;0,(AK168+SUM(AS168:BA177)+BC168)-26,0)+IF(AK168+BC168-26&gt;0,AK168+BC168-26,0),IF(BD168&gt;BE168,(BD168-BE168)-IF(((AK168+SUM(AS168:BA177)+BC168)-BE168)&gt;0,(AK168+SUM(AS168:BA177)+BC168)-BE168,0)+IF(AK168+BC168-BE168&gt;0,AK168+BC168-BE168,0),0))</f>
        <v>0</v>
      </c>
      <c r="BG168" s="362">
        <f t="shared" ref="BG168" si="79">SUM(AG168:AG177)</f>
        <v>0</v>
      </c>
      <c r="BH168" s="356"/>
      <c r="BI168" s="111"/>
      <c r="BJ168" s="359"/>
      <c r="BK168" s="22"/>
      <c r="BL168" s="22"/>
      <c r="BM168" s="22"/>
      <c r="BN168" s="22"/>
      <c r="BO168" s="23"/>
      <c r="BP168" s="22"/>
      <c r="BQ168" s="22"/>
      <c r="BR168" s="22"/>
      <c r="BS168" s="22"/>
      <c r="BT168" s="22"/>
      <c r="BU168" s="22"/>
      <c r="BV168" s="22"/>
      <c r="BW168" s="22"/>
      <c r="BX168" s="22"/>
      <c r="BY168" s="22"/>
      <c r="BZ168" s="22"/>
      <c r="CA168" s="22"/>
      <c r="CB168" s="22"/>
      <c r="CC168" s="22"/>
      <c r="CD168" s="22"/>
      <c r="CE168" s="22"/>
      <c r="CF168" s="22"/>
      <c r="CG168" s="22"/>
      <c r="CH168" s="22"/>
      <c r="CI168" s="22"/>
      <c r="CJ168" s="22"/>
      <c r="CK168" s="22"/>
      <c r="CL168" s="22"/>
      <c r="CM168" s="22"/>
      <c r="CN168" s="22"/>
      <c r="CO168" s="22"/>
      <c r="CP168" s="22"/>
      <c r="CQ168" s="22"/>
      <c r="CR168" s="22"/>
      <c r="CS168" s="22"/>
      <c r="CT168" s="22"/>
      <c r="CU168" s="22"/>
      <c r="CV168" s="22"/>
      <c r="CW168" s="22"/>
      <c r="CX168" s="22"/>
      <c r="CY168" s="22"/>
      <c r="CZ168" s="22"/>
      <c r="DA168" s="22"/>
      <c r="DB168" s="22"/>
      <c r="DC168" s="22"/>
      <c r="DD168" s="22"/>
      <c r="DE168" s="22"/>
      <c r="DF168" s="22"/>
      <c r="DG168" s="22"/>
      <c r="DH168" s="22"/>
      <c r="DI168" s="22"/>
      <c r="DJ168" s="22"/>
      <c r="DK168" s="22"/>
      <c r="DL168" s="22"/>
      <c r="DM168" s="22"/>
      <c r="DN168" s="22"/>
      <c r="DO168" s="22"/>
      <c r="DP168" s="22"/>
      <c r="DQ168" s="22"/>
      <c r="DR168" s="22"/>
      <c r="DS168" s="22"/>
      <c r="DT168" s="22"/>
      <c r="DU168" s="22"/>
      <c r="DV168" s="22"/>
      <c r="DW168" s="22"/>
      <c r="DX168" s="22"/>
      <c r="DY168" s="22"/>
      <c r="DZ168" s="22"/>
      <c r="EA168" s="22"/>
      <c r="EB168" s="22"/>
      <c r="EC168" s="22"/>
      <c r="ED168" s="22"/>
      <c r="EE168" s="22"/>
      <c r="EF168" s="22"/>
      <c r="EG168" s="22"/>
      <c r="EH168" s="22"/>
      <c r="EI168" s="22"/>
      <c r="EJ168" s="22"/>
      <c r="EK168" s="22"/>
      <c r="EL168" s="22"/>
      <c r="EM168" s="22"/>
      <c r="EN168" s="22"/>
      <c r="EO168" s="22"/>
      <c r="EP168" s="22"/>
      <c r="EQ168" s="22"/>
      <c r="ER168" s="22"/>
      <c r="ES168" s="22"/>
      <c r="ET168" s="22"/>
      <c r="EU168" s="22"/>
      <c r="EV168" s="22"/>
      <c r="EW168" s="22"/>
      <c r="EX168" s="22"/>
      <c r="EY168" s="22"/>
      <c r="EZ168" s="22"/>
      <c r="FA168" s="22"/>
      <c r="FB168" s="22"/>
      <c r="FC168" s="22"/>
      <c r="FD168" s="22"/>
      <c r="FE168" s="22"/>
      <c r="FF168" s="22"/>
      <c r="FG168" s="22"/>
      <c r="FH168" s="22"/>
      <c r="FI168" s="22"/>
      <c r="FJ168" s="22"/>
      <c r="FK168" s="22"/>
      <c r="FL168" s="22"/>
      <c r="FM168" s="22"/>
      <c r="FN168" s="22"/>
      <c r="FO168" s="22"/>
      <c r="FP168" s="22"/>
      <c r="FQ168" s="22"/>
      <c r="FR168" s="22"/>
      <c r="FS168" s="22"/>
      <c r="FT168" s="22"/>
      <c r="FU168" s="22"/>
      <c r="FV168" s="22"/>
      <c r="FW168" s="22"/>
      <c r="FX168" s="22"/>
      <c r="FY168" s="22"/>
      <c r="FZ168" s="22"/>
      <c r="GA168" s="22"/>
      <c r="GB168" s="22"/>
      <c r="GC168" s="22"/>
      <c r="GD168" s="22"/>
      <c r="GE168" s="22"/>
      <c r="GF168" s="22"/>
      <c r="GG168" s="22"/>
      <c r="GH168" s="22"/>
      <c r="GI168" s="22"/>
      <c r="GJ168" s="22"/>
      <c r="GK168" s="22"/>
      <c r="GL168" s="22"/>
      <c r="GM168" s="22"/>
      <c r="GN168" s="22"/>
      <c r="GO168" s="22"/>
      <c r="GP168" s="22"/>
      <c r="GQ168" s="22"/>
      <c r="GR168" s="22"/>
      <c r="GS168" s="22"/>
      <c r="GT168" s="22"/>
      <c r="GU168" s="22"/>
      <c r="GV168" s="22"/>
      <c r="GW168" s="22"/>
      <c r="GX168" s="22"/>
      <c r="GY168" s="22"/>
      <c r="GZ168" s="22"/>
      <c r="HA168" s="22"/>
      <c r="HB168" s="22"/>
      <c r="HC168" s="22"/>
      <c r="HD168" s="22"/>
      <c r="HE168" s="22"/>
      <c r="HF168" s="22"/>
      <c r="HG168" s="22"/>
      <c r="HH168" s="22"/>
      <c r="HI168" s="22"/>
      <c r="HJ168" s="22"/>
      <c r="HK168" s="22"/>
      <c r="HL168" s="22"/>
      <c r="HM168" s="22"/>
      <c r="HN168" s="22"/>
      <c r="HO168" s="22"/>
      <c r="HP168" s="22"/>
      <c r="HQ168" s="22"/>
      <c r="HR168" s="22"/>
      <c r="HS168" s="22"/>
    </row>
    <row r="169" spans="1:227" s="24" customFormat="1" ht="15" customHeight="1">
      <c r="A169" s="371"/>
      <c r="B169" s="371"/>
      <c r="C169" s="433"/>
      <c r="D169" s="324"/>
      <c r="E169" s="143"/>
      <c r="F169" s="307"/>
      <c r="G169" s="428"/>
      <c r="H169" s="428"/>
      <c r="I169" s="412"/>
      <c r="J169" s="147" t="s">
        <v>1030</v>
      </c>
      <c r="K169" s="415"/>
      <c r="L169" s="28"/>
      <c r="M169" s="34"/>
      <c r="N169" s="34"/>
      <c r="O169" s="34">
        <v>4.5</v>
      </c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  <c r="AA169" s="34"/>
      <c r="AB169" s="34"/>
      <c r="AC169" s="34"/>
      <c r="AD169" s="34"/>
      <c r="AE169" s="34"/>
      <c r="AF169" s="32"/>
      <c r="AG169" s="28"/>
      <c r="AH169" s="32"/>
      <c r="AI169" s="28"/>
      <c r="AJ169" s="28"/>
      <c r="AK169" s="409"/>
      <c r="AL169" s="28"/>
      <c r="AM169" s="28"/>
      <c r="AN169" s="116"/>
      <c r="AO169" s="116"/>
      <c r="AP169" s="116"/>
      <c r="AQ169" s="116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428"/>
      <c r="BC169" s="349"/>
      <c r="BD169" s="346"/>
      <c r="BE169" s="354"/>
      <c r="BF169" s="363"/>
      <c r="BG169" s="363"/>
      <c r="BH169" s="357"/>
      <c r="BI169" s="112"/>
      <c r="BJ169" s="360"/>
      <c r="BK169" s="22"/>
      <c r="BL169" s="22"/>
      <c r="BM169" s="22"/>
      <c r="BN169" s="22"/>
      <c r="BO169" s="23"/>
      <c r="BP169" s="22"/>
      <c r="BQ169" s="22"/>
      <c r="BR169" s="22"/>
      <c r="BS169" s="22"/>
      <c r="BT169" s="22"/>
      <c r="BU169" s="22"/>
      <c r="BV169" s="22"/>
      <c r="BW169" s="22"/>
      <c r="BX169" s="22"/>
      <c r="BY169" s="22"/>
      <c r="BZ169" s="22"/>
      <c r="CA169" s="22"/>
      <c r="CB169" s="22"/>
      <c r="CC169" s="22"/>
      <c r="CD169" s="22"/>
      <c r="CE169" s="22"/>
      <c r="CF169" s="22"/>
      <c r="CG169" s="22"/>
      <c r="CH169" s="22"/>
      <c r="CI169" s="22"/>
      <c r="CJ169" s="22"/>
      <c r="CK169" s="22"/>
      <c r="CL169" s="22"/>
      <c r="CM169" s="22"/>
      <c r="CN169" s="22"/>
      <c r="CO169" s="22"/>
      <c r="CP169" s="22"/>
      <c r="CQ169" s="22"/>
      <c r="CR169" s="22"/>
      <c r="CS169" s="22"/>
      <c r="CT169" s="22"/>
      <c r="CU169" s="22"/>
      <c r="CV169" s="22"/>
      <c r="CW169" s="22"/>
      <c r="CX169" s="22"/>
      <c r="CY169" s="22"/>
      <c r="CZ169" s="22"/>
      <c r="DA169" s="22"/>
      <c r="DB169" s="22"/>
      <c r="DC169" s="22"/>
      <c r="DD169" s="22"/>
      <c r="DE169" s="22"/>
      <c r="DF169" s="22"/>
      <c r="DG169" s="22"/>
      <c r="DH169" s="22"/>
      <c r="DI169" s="22"/>
      <c r="DJ169" s="22"/>
      <c r="DK169" s="22"/>
      <c r="DL169" s="22"/>
      <c r="DM169" s="22"/>
      <c r="DN169" s="22"/>
      <c r="DO169" s="22"/>
      <c r="DP169" s="22"/>
      <c r="DQ169" s="22"/>
      <c r="DR169" s="22"/>
      <c r="DS169" s="22"/>
      <c r="DT169" s="22"/>
      <c r="DU169" s="22"/>
      <c r="DV169" s="22"/>
      <c r="DW169" s="22"/>
      <c r="DX169" s="22"/>
      <c r="DY169" s="22"/>
      <c r="DZ169" s="22"/>
      <c r="EA169" s="22"/>
      <c r="EB169" s="22"/>
      <c r="EC169" s="22"/>
      <c r="ED169" s="22"/>
      <c r="EE169" s="22"/>
      <c r="EF169" s="22"/>
      <c r="EG169" s="22"/>
      <c r="EH169" s="22"/>
      <c r="EI169" s="22"/>
      <c r="EJ169" s="22"/>
      <c r="EK169" s="22"/>
      <c r="EL169" s="22"/>
      <c r="EM169" s="22"/>
      <c r="EN169" s="22"/>
      <c r="EO169" s="22"/>
      <c r="EP169" s="22"/>
      <c r="EQ169" s="22"/>
      <c r="ER169" s="22"/>
      <c r="ES169" s="22"/>
      <c r="ET169" s="22"/>
      <c r="EU169" s="22"/>
      <c r="EV169" s="22"/>
      <c r="EW169" s="22"/>
      <c r="EX169" s="22"/>
      <c r="EY169" s="22"/>
      <c r="EZ169" s="22"/>
      <c r="FA169" s="22"/>
      <c r="FB169" s="22"/>
      <c r="FC169" s="22"/>
      <c r="FD169" s="22"/>
      <c r="FE169" s="22"/>
      <c r="FF169" s="22"/>
      <c r="FG169" s="22"/>
      <c r="FH169" s="22"/>
      <c r="FI169" s="22"/>
      <c r="FJ169" s="22"/>
      <c r="FK169" s="22"/>
      <c r="FL169" s="22"/>
      <c r="FM169" s="22"/>
      <c r="FN169" s="22"/>
      <c r="FO169" s="22"/>
      <c r="FP169" s="22"/>
      <c r="FQ169" s="22"/>
      <c r="FR169" s="22"/>
      <c r="FS169" s="22"/>
      <c r="FT169" s="22"/>
      <c r="FU169" s="22"/>
      <c r="FV169" s="22"/>
      <c r="FW169" s="22"/>
      <c r="FX169" s="22"/>
      <c r="FY169" s="22"/>
      <c r="FZ169" s="22"/>
      <c r="GA169" s="22"/>
      <c r="GB169" s="22"/>
      <c r="GC169" s="22"/>
      <c r="GD169" s="22"/>
      <c r="GE169" s="22"/>
      <c r="GF169" s="22"/>
      <c r="GG169" s="22"/>
      <c r="GH169" s="22"/>
      <c r="GI169" s="22"/>
      <c r="GJ169" s="22"/>
      <c r="GK169" s="22"/>
      <c r="GL169" s="22"/>
      <c r="GM169" s="22"/>
      <c r="GN169" s="22"/>
      <c r="GO169" s="22"/>
      <c r="GP169" s="22"/>
      <c r="GQ169" s="22"/>
      <c r="GR169" s="22"/>
      <c r="GS169" s="22"/>
      <c r="GT169" s="22"/>
      <c r="GU169" s="22"/>
      <c r="GV169" s="22"/>
      <c r="GW169" s="22"/>
      <c r="GX169" s="22"/>
      <c r="GY169" s="22"/>
      <c r="GZ169" s="22"/>
      <c r="HA169" s="22"/>
      <c r="HB169" s="22"/>
      <c r="HC169" s="22"/>
      <c r="HD169" s="22"/>
      <c r="HE169" s="22"/>
      <c r="HF169" s="22"/>
      <c r="HG169" s="22"/>
      <c r="HH169" s="22"/>
      <c r="HI169" s="22"/>
      <c r="HJ169" s="22"/>
      <c r="HK169" s="22"/>
      <c r="HL169" s="22"/>
      <c r="HM169" s="22"/>
      <c r="HN169" s="22"/>
      <c r="HO169" s="22"/>
      <c r="HP169" s="22"/>
      <c r="HQ169" s="22"/>
      <c r="HR169" s="22"/>
      <c r="HS169" s="22"/>
    </row>
    <row r="170" spans="1:227" s="24" customFormat="1" ht="15" customHeight="1">
      <c r="A170" s="371"/>
      <c r="B170" s="371"/>
      <c r="C170" s="433"/>
      <c r="D170" s="324"/>
      <c r="E170" s="143"/>
      <c r="F170" s="307"/>
      <c r="G170" s="428"/>
      <c r="H170" s="428"/>
      <c r="I170" s="412"/>
      <c r="J170" s="147" t="s">
        <v>1035</v>
      </c>
      <c r="K170" s="415"/>
      <c r="L170" s="28"/>
      <c r="M170" s="34"/>
      <c r="N170" s="34"/>
      <c r="O170" s="34">
        <v>1</v>
      </c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  <c r="AA170" s="34"/>
      <c r="AB170" s="34"/>
      <c r="AC170" s="34"/>
      <c r="AD170" s="34"/>
      <c r="AE170" s="34"/>
      <c r="AF170" s="32"/>
      <c r="AG170" s="28"/>
      <c r="AH170" s="32"/>
      <c r="AI170" s="28"/>
      <c r="AJ170" s="28"/>
      <c r="AK170" s="409"/>
      <c r="AL170" s="28"/>
      <c r="AM170" s="28"/>
      <c r="AN170" s="116"/>
      <c r="AO170" s="116"/>
      <c r="AP170" s="116"/>
      <c r="AQ170" s="116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428"/>
      <c r="BC170" s="349"/>
      <c r="BD170" s="346"/>
      <c r="BE170" s="354"/>
      <c r="BF170" s="363"/>
      <c r="BG170" s="363"/>
      <c r="BH170" s="357"/>
      <c r="BI170" s="112"/>
      <c r="BJ170" s="360"/>
      <c r="BK170" s="22"/>
      <c r="BL170" s="22"/>
      <c r="BM170" s="22"/>
      <c r="BN170" s="22"/>
      <c r="BO170" s="23"/>
      <c r="BP170" s="22"/>
      <c r="BQ170" s="22"/>
      <c r="BR170" s="22"/>
      <c r="BS170" s="22"/>
      <c r="BT170" s="22"/>
      <c r="BU170" s="22"/>
      <c r="BV170" s="22"/>
      <c r="BW170" s="22"/>
      <c r="BX170" s="22"/>
      <c r="BY170" s="22"/>
      <c r="BZ170" s="22"/>
      <c r="CA170" s="22"/>
      <c r="CB170" s="22"/>
      <c r="CC170" s="22"/>
      <c r="CD170" s="22"/>
      <c r="CE170" s="22"/>
      <c r="CF170" s="22"/>
      <c r="CG170" s="22"/>
      <c r="CH170" s="22"/>
      <c r="CI170" s="22"/>
      <c r="CJ170" s="22"/>
      <c r="CK170" s="22"/>
      <c r="CL170" s="22"/>
      <c r="CM170" s="22"/>
      <c r="CN170" s="22"/>
      <c r="CO170" s="22"/>
      <c r="CP170" s="22"/>
      <c r="CQ170" s="22"/>
      <c r="CR170" s="22"/>
      <c r="CS170" s="22"/>
      <c r="CT170" s="22"/>
      <c r="CU170" s="22"/>
      <c r="CV170" s="22"/>
      <c r="CW170" s="22"/>
      <c r="CX170" s="22"/>
      <c r="CY170" s="22"/>
      <c r="CZ170" s="22"/>
      <c r="DA170" s="22"/>
      <c r="DB170" s="22"/>
      <c r="DC170" s="22"/>
      <c r="DD170" s="22"/>
      <c r="DE170" s="22"/>
      <c r="DF170" s="22"/>
      <c r="DG170" s="22"/>
      <c r="DH170" s="22"/>
      <c r="DI170" s="22"/>
      <c r="DJ170" s="22"/>
      <c r="DK170" s="22"/>
      <c r="DL170" s="22"/>
      <c r="DM170" s="22"/>
      <c r="DN170" s="22"/>
      <c r="DO170" s="22"/>
      <c r="DP170" s="22"/>
      <c r="DQ170" s="22"/>
      <c r="DR170" s="22"/>
      <c r="DS170" s="22"/>
      <c r="DT170" s="22"/>
      <c r="DU170" s="22"/>
      <c r="DV170" s="22"/>
      <c r="DW170" s="22"/>
      <c r="DX170" s="22"/>
      <c r="DY170" s="22"/>
      <c r="DZ170" s="22"/>
      <c r="EA170" s="22"/>
      <c r="EB170" s="22"/>
      <c r="EC170" s="22"/>
      <c r="ED170" s="22"/>
      <c r="EE170" s="22"/>
      <c r="EF170" s="22"/>
      <c r="EG170" s="22"/>
      <c r="EH170" s="22"/>
      <c r="EI170" s="22"/>
      <c r="EJ170" s="22"/>
      <c r="EK170" s="22"/>
      <c r="EL170" s="22"/>
      <c r="EM170" s="22"/>
      <c r="EN170" s="22"/>
      <c r="EO170" s="22"/>
      <c r="EP170" s="22"/>
      <c r="EQ170" s="22"/>
      <c r="ER170" s="22"/>
      <c r="ES170" s="22"/>
      <c r="ET170" s="22"/>
      <c r="EU170" s="22"/>
      <c r="EV170" s="22"/>
      <c r="EW170" s="22"/>
      <c r="EX170" s="22"/>
      <c r="EY170" s="22"/>
      <c r="EZ170" s="22"/>
      <c r="FA170" s="22"/>
      <c r="FB170" s="22"/>
      <c r="FC170" s="22"/>
      <c r="FD170" s="22"/>
      <c r="FE170" s="22"/>
      <c r="FF170" s="22"/>
      <c r="FG170" s="22"/>
      <c r="FH170" s="22"/>
      <c r="FI170" s="22"/>
      <c r="FJ170" s="22"/>
      <c r="FK170" s="22"/>
      <c r="FL170" s="22"/>
      <c r="FM170" s="22"/>
      <c r="FN170" s="22"/>
      <c r="FO170" s="22"/>
      <c r="FP170" s="22"/>
      <c r="FQ170" s="22"/>
      <c r="FR170" s="22"/>
      <c r="FS170" s="22"/>
      <c r="FT170" s="22"/>
      <c r="FU170" s="22"/>
      <c r="FV170" s="22"/>
      <c r="FW170" s="22"/>
      <c r="FX170" s="22"/>
      <c r="FY170" s="22"/>
      <c r="FZ170" s="22"/>
      <c r="GA170" s="22"/>
      <c r="GB170" s="22"/>
      <c r="GC170" s="22"/>
      <c r="GD170" s="22"/>
      <c r="GE170" s="22"/>
      <c r="GF170" s="22"/>
      <c r="GG170" s="22"/>
      <c r="GH170" s="22"/>
      <c r="GI170" s="22"/>
      <c r="GJ170" s="22"/>
      <c r="GK170" s="22"/>
      <c r="GL170" s="22"/>
      <c r="GM170" s="22"/>
      <c r="GN170" s="22"/>
      <c r="GO170" s="22"/>
      <c r="GP170" s="22"/>
      <c r="GQ170" s="22"/>
      <c r="GR170" s="22"/>
      <c r="GS170" s="22"/>
      <c r="GT170" s="22"/>
      <c r="GU170" s="22"/>
      <c r="GV170" s="22"/>
      <c r="GW170" s="22"/>
      <c r="GX170" s="22"/>
      <c r="GY170" s="22"/>
      <c r="GZ170" s="22"/>
      <c r="HA170" s="22"/>
      <c r="HB170" s="22"/>
      <c r="HC170" s="22"/>
      <c r="HD170" s="22"/>
      <c r="HE170" s="22"/>
      <c r="HF170" s="22"/>
      <c r="HG170" s="22"/>
      <c r="HH170" s="22"/>
      <c r="HI170" s="22"/>
      <c r="HJ170" s="22"/>
      <c r="HK170" s="22"/>
      <c r="HL170" s="22"/>
      <c r="HM170" s="22"/>
      <c r="HN170" s="22"/>
      <c r="HO170" s="22"/>
      <c r="HP170" s="22"/>
      <c r="HQ170" s="22"/>
      <c r="HR170" s="22"/>
      <c r="HS170" s="22"/>
    </row>
    <row r="171" spans="1:227" s="24" customFormat="1" ht="15" customHeight="1">
      <c r="A171" s="371"/>
      <c r="B171" s="371"/>
      <c r="C171" s="433"/>
      <c r="D171" s="324"/>
      <c r="E171" s="143"/>
      <c r="F171" s="307"/>
      <c r="G171" s="428"/>
      <c r="H171" s="428"/>
      <c r="I171" s="412"/>
      <c r="J171" s="148" t="s">
        <v>1032</v>
      </c>
      <c r="K171" s="415"/>
      <c r="L171" s="28"/>
      <c r="M171" s="34"/>
      <c r="N171" s="34"/>
      <c r="O171" s="34">
        <v>5</v>
      </c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  <c r="AA171" s="34"/>
      <c r="AB171" s="34"/>
      <c r="AC171" s="34"/>
      <c r="AD171" s="34"/>
      <c r="AE171" s="34"/>
      <c r="AF171" s="32"/>
      <c r="AG171" s="28"/>
      <c r="AH171" s="32"/>
      <c r="AI171" s="28"/>
      <c r="AJ171" s="28"/>
      <c r="AK171" s="409"/>
      <c r="AL171" s="28"/>
      <c r="AM171" s="28"/>
      <c r="AN171" s="116"/>
      <c r="AO171" s="116"/>
      <c r="AP171" s="116"/>
      <c r="AQ171" s="116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428"/>
      <c r="BC171" s="349"/>
      <c r="BD171" s="346"/>
      <c r="BE171" s="354"/>
      <c r="BF171" s="363"/>
      <c r="BG171" s="363"/>
      <c r="BH171" s="357"/>
      <c r="BI171" s="112"/>
      <c r="BJ171" s="360"/>
      <c r="BK171" s="22"/>
      <c r="BL171" s="22"/>
      <c r="BM171" s="22"/>
      <c r="BN171" s="22"/>
      <c r="BO171" s="23"/>
      <c r="BP171" s="22"/>
      <c r="BQ171" s="22"/>
      <c r="BR171" s="22"/>
      <c r="BS171" s="22"/>
      <c r="BT171" s="22"/>
      <c r="BU171" s="22"/>
      <c r="BV171" s="22"/>
      <c r="BW171" s="22"/>
      <c r="BX171" s="22"/>
      <c r="BY171" s="22"/>
      <c r="BZ171" s="22"/>
      <c r="CA171" s="22"/>
      <c r="CB171" s="22"/>
      <c r="CC171" s="22"/>
      <c r="CD171" s="22"/>
      <c r="CE171" s="22"/>
      <c r="CF171" s="22"/>
      <c r="CG171" s="22"/>
      <c r="CH171" s="22"/>
      <c r="CI171" s="22"/>
      <c r="CJ171" s="22"/>
      <c r="CK171" s="22"/>
      <c r="CL171" s="22"/>
      <c r="CM171" s="22"/>
      <c r="CN171" s="22"/>
      <c r="CO171" s="22"/>
      <c r="CP171" s="22"/>
      <c r="CQ171" s="22"/>
      <c r="CR171" s="22"/>
      <c r="CS171" s="22"/>
      <c r="CT171" s="22"/>
      <c r="CU171" s="22"/>
      <c r="CV171" s="22"/>
      <c r="CW171" s="22"/>
      <c r="CX171" s="22"/>
      <c r="CY171" s="22"/>
      <c r="CZ171" s="22"/>
      <c r="DA171" s="22"/>
      <c r="DB171" s="22"/>
      <c r="DC171" s="22"/>
      <c r="DD171" s="22"/>
      <c r="DE171" s="22"/>
      <c r="DF171" s="22"/>
      <c r="DG171" s="22"/>
      <c r="DH171" s="22"/>
      <c r="DI171" s="22"/>
      <c r="DJ171" s="22"/>
      <c r="DK171" s="22"/>
      <c r="DL171" s="22"/>
      <c r="DM171" s="22"/>
      <c r="DN171" s="22"/>
      <c r="DO171" s="22"/>
      <c r="DP171" s="22"/>
      <c r="DQ171" s="22"/>
      <c r="DR171" s="22"/>
      <c r="DS171" s="22"/>
      <c r="DT171" s="22"/>
      <c r="DU171" s="22"/>
      <c r="DV171" s="22"/>
      <c r="DW171" s="22"/>
      <c r="DX171" s="22"/>
      <c r="DY171" s="22"/>
      <c r="DZ171" s="22"/>
      <c r="EA171" s="22"/>
      <c r="EB171" s="22"/>
      <c r="EC171" s="22"/>
      <c r="ED171" s="22"/>
      <c r="EE171" s="22"/>
      <c r="EF171" s="22"/>
      <c r="EG171" s="22"/>
      <c r="EH171" s="22"/>
      <c r="EI171" s="22"/>
      <c r="EJ171" s="22"/>
      <c r="EK171" s="22"/>
      <c r="EL171" s="22"/>
      <c r="EM171" s="22"/>
      <c r="EN171" s="22"/>
      <c r="EO171" s="22"/>
      <c r="EP171" s="22"/>
      <c r="EQ171" s="22"/>
      <c r="ER171" s="22"/>
      <c r="ES171" s="22"/>
      <c r="ET171" s="22"/>
      <c r="EU171" s="22"/>
      <c r="EV171" s="22"/>
      <c r="EW171" s="22"/>
      <c r="EX171" s="22"/>
      <c r="EY171" s="22"/>
      <c r="EZ171" s="22"/>
      <c r="FA171" s="22"/>
      <c r="FB171" s="22"/>
      <c r="FC171" s="22"/>
      <c r="FD171" s="22"/>
      <c r="FE171" s="22"/>
      <c r="FF171" s="22"/>
      <c r="FG171" s="22"/>
      <c r="FH171" s="22"/>
      <c r="FI171" s="22"/>
      <c r="FJ171" s="22"/>
      <c r="FK171" s="22"/>
      <c r="FL171" s="22"/>
      <c r="FM171" s="22"/>
      <c r="FN171" s="22"/>
      <c r="FO171" s="22"/>
      <c r="FP171" s="22"/>
      <c r="FQ171" s="22"/>
      <c r="FR171" s="22"/>
      <c r="FS171" s="22"/>
      <c r="FT171" s="22"/>
      <c r="FU171" s="22"/>
      <c r="FV171" s="22"/>
      <c r="FW171" s="22"/>
      <c r="FX171" s="22"/>
      <c r="FY171" s="22"/>
      <c r="FZ171" s="22"/>
      <c r="GA171" s="22"/>
      <c r="GB171" s="22"/>
      <c r="GC171" s="22"/>
      <c r="GD171" s="22"/>
      <c r="GE171" s="22"/>
      <c r="GF171" s="22"/>
      <c r="GG171" s="22"/>
      <c r="GH171" s="22"/>
      <c r="GI171" s="22"/>
      <c r="GJ171" s="22"/>
      <c r="GK171" s="22"/>
      <c r="GL171" s="22"/>
      <c r="GM171" s="22"/>
      <c r="GN171" s="22"/>
      <c r="GO171" s="22"/>
      <c r="GP171" s="22"/>
      <c r="GQ171" s="22"/>
      <c r="GR171" s="22"/>
      <c r="GS171" s="22"/>
      <c r="GT171" s="22"/>
      <c r="GU171" s="22"/>
      <c r="GV171" s="22"/>
      <c r="GW171" s="22"/>
      <c r="GX171" s="22"/>
      <c r="GY171" s="22"/>
      <c r="GZ171" s="22"/>
      <c r="HA171" s="22"/>
      <c r="HB171" s="22"/>
      <c r="HC171" s="22"/>
      <c r="HD171" s="22"/>
      <c r="HE171" s="22"/>
      <c r="HF171" s="22"/>
      <c r="HG171" s="22"/>
      <c r="HH171" s="22"/>
      <c r="HI171" s="22"/>
      <c r="HJ171" s="22"/>
      <c r="HK171" s="22"/>
      <c r="HL171" s="22"/>
      <c r="HM171" s="22"/>
      <c r="HN171" s="22"/>
      <c r="HO171" s="22"/>
      <c r="HP171" s="22"/>
      <c r="HQ171" s="22"/>
      <c r="HR171" s="22"/>
      <c r="HS171" s="22"/>
    </row>
    <row r="172" spans="1:227" s="24" customFormat="1" ht="15" customHeight="1">
      <c r="A172" s="371"/>
      <c r="B172" s="371"/>
      <c r="C172" s="433"/>
      <c r="D172" s="324"/>
      <c r="E172" s="143"/>
      <c r="F172" s="307"/>
      <c r="G172" s="428"/>
      <c r="H172" s="428"/>
      <c r="I172" s="412"/>
      <c r="J172" s="306"/>
      <c r="K172" s="415"/>
      <c r="L172" s="28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  <c r="AA172" s="34"/>
      <c r="AB172" s="34"/>
      <c r="AC172" s="34"/>
      <c r="AD172" s="34"/>
      <c r="AE172" s="34"/>
      <c r="AF172" s="32"/>
      <c r="AG172" s="28"/>
      <c r="AH172" s="32"/>
      <c r="AI172" s="28"/>
      <c r="AJ172" s="28"/>
      <c r="AK172" s="409"/>
      <c r="AL172" s="28"/>
      <c r="AM172" s="28"/>
      <c r="AN172" s="116"/>
      <c r="AO172" s="116"/>
      <c r="AP172" s="116"/>
      <c r="AQ172" s="116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428"/>
      <c r="BC172" s="349"/>
      <c r="BD172" s="346"/>
      <c r="BE172" s="354"/>
      <c r="BF172" s="363"/>
      <c r="BG172" s="363"/>
      <c r="BH172" s="357"/>
      <c r="BI172" s="112"/>
      <c r="BJ172" s="360"/>
      <c r="BK172" s="22"/>
      <c r="BL172" s="22"/>
      <c r="BM172" s="22"/>
      <c r="BN172" s="22"/>
      <c r="BO172" s="23"/>
      <c r="BP172" s="22"/>
      <c r="BQ172" s="22"/>
      <c r="BR172" s="22"/>
      <c r="BS172" s="22"/>
      <c r="BT172" s="22"/>
      <c r="BU172" s="22"/>
      <c r="BV172" s="22"/>
      <c r="BW172" s="22"/>
      <c r="BX172" s="22"/>
      <c r="BY172" s="22"/>
      <c r="BZ172" s="22"/>
      <c r="CA172" s="22"/>
      <c r="CB172" s="22"/>
      <c r="CC172" s="22"/>
      <c r="CD172" s="22"/>
      <c r="CE172" s="22"/>
      <c r="CF172" s="22"/>
      <c r="CG172" s="22"/>
      <c r="CH172" s="22"/>
      <c r="CI172" s="22"/>
      <c r="CJ172" s="22"/>
      <c r="CK172" s="22"/>
      <c r="CL172" s="22"/>
      <c r="CM172" s="22"/>
      <c r="CN172" s="22"/>
      <c r="CO172" s="22"/>
      <c r="CP172" s="22"/>
      <c r="CQ172" s="22"/>
      <c r="CR172" s="22"/>
      <c r="CS172" s="22"/>
      <c r="CT172" s="22"/>
      <c r="CU172" s="22"/>
      <c r="CV172" s="22"/>
      <c r="CW172" s="22"/>
      <c r="CX172" s="22"/>
      <c r="CY172" s="22"/>
      <c r="CZ172" s="22"/>
      <c r="DA172" s="22"/>
      <c r="DB172" s="22"/>
      <c r="DC172" s="22"/>
      <c r="DD172" s="22"/>
      <c r="DE172" s="22"/>
      <c r="DF172" s="22"/>
      <c r="DG172" s="22"/>
      <c r="DH172" s="22"/>
      <c r="DI172" s="22"/>
      <c r="DJ172" s="22"/>
      <c r="DK172" s="22"/>
      <c r="DL172" s="22"/>
      <c r="DM172" s="22"/>
      <c r="DN172" s="22"/>
      <c r="DO172" s="22"/>
      <c r="DP172" s="22"/>
      <c r="DQ172" s="22"/>
      <c r="DR172" s="22"/>
      <c r="DS172" s="22"/>
      <c r="DT172" s="22"/>
      <c r="DU172" s="22"/>
      <c r="DV172" s="22"/>
      <c r="DW172" s="22"/>
      <c r="DX172" s="22"/>
      <c r="DY172" s="22"/>
      <c r="DZ172" s="22"/>
      <c r="EA172" s="22"/>
      <c r="EB172" s="22"/>
      <c r="EC172" s="22"/>
      <c r="ED172" s="22"/>
      <c r="EE172" s="22"/>
      <c r="EF172" s="22"/>
      <c r="EG172" s="22"/>
      <c r="EH172" s="22"/>
      <c r="EI172" s="22"/>
      <c r="EJ172" s="22"/>
      <c r="EK172" s="22"/>
      <c r="EL172" s="22"/>
      <c r="EM172" s="22"/>
      <c r="EN172" s="22"/>
      <c r="EO172" s="22"/>
      <c r="EP172" s="22"/>
      <c r="EQ172" s="22"/>
      <c r="ER172" s="22"/>
      <c r="ES172" s="22"/>
      <c r="ET172" s="22"/>
      <c r="EU172" s="22"/>
      <c r="EV172" s="22"/>
      <c r="EW172" s="22"/>
      <c r="EX172" s="22"/>
      <c r="EY172" s="22"/>
      <c r="EZ172" s="22"/>
      <c r="FA172" s="22"/>
      <c r="FB172" s="22"/>
      <c r="FC172" s="22"/>
      <c r="FD172" s="22"/>
      <c r="FE172" s="22"/>
      <c r="FF172" s="22"/>
      <c r="FG172" s="22"/>
      <c r="FH172" s="22"/>
      <c r="FI172" s="22"/>
      <c r="FJ172" s="22"/>
      <c r="FK172" s="22"/>
      <c r="FL172" s="22"/>
      <c r="FM172" s="22"/>
      <c r="FN172" s="22"/>
      <c r="FO172" s="22"/>
      <c r="FP172" s="22"/>
      <c r="FQ172" s="22"/>
      <c r="FR172" s="22"/>
      <c r="FS172" s="22"/>
      <c r="FT172" s="22"/>
      <c r="FU172" s="22"/>
      <c r="FV172" s="22"/>
      <c r="FW172" s="22"/>
      <c r="FX172" s="22"/>
      <c r="FY172" s="22"/>
      <c r="FZ172" s="22"/>
      <c r="GA172" s="22"/>
      <c r="GB172" s="22"/>
      <c r="GC172" s="22"/>
      <c r="GD172" s="22"/>
      <c r="GE172" s="22"/>
      <c r="GF172" s="22"/>
      <c r="GG172" s="22"/>
      <c r="GH172" s="22"/>
      <c r="GI172" s="22"/>
      <c r="GJ172" s="22"/>
      <c r="GK172" s="22"/>
      <c r="GL172" s="22"/>
      <c r="GM172" s="22"/>
      <c r="GN172" s="22"/>
      <c r="GO172" s="22"/>
      <c r="GP172" s="22"/>
      <c r="GQ172" s="22"/>
      <c r="GR172" s="22"/>
      <c r="GS172" s="22"/>
      <c r="GT172" s="22"/>
      <c r="GU172" s="22"/>
      <c r="GV172" s="22"/>
      <c r="GW172" s="22"/>
      <c r="GX172" s="22"/>
      <c r="GY172" s="22"/>
      <c r="GZ172" s="22"/>
      <c r="HA172" s="22"/>
      <c r="HB172" s="22"/>
      <c r="HC172" s="22"/>
      <c r="HD172" s="22"/>
      <c r="HE172" s="22"/>
      <c r="HF172" s="22"/>
      <c r="HG172" s="22"/>
      <c r="HH172" s="22"/>
      <c r="HI172" s="22"/>
      <c r="HJ172" s="22"/>
      <c r="HK172" s="22"/>
      <c r="HL172" s="22"/>
      <c r="HM172" s="22"/>
      <c r="HN172" s="22"/>
      <c r="HO172" s="22"/>
      <c r="HP172" s="22"/>
      <c r="HQ172" s="22"/>
      <c r="HR172" s="22"/>
      <c r="HS172" s="22"/>
    </row>
    <row r="173" spans="1:227" s="24" customFormat="1" ht="15" customHeight="1">
      <c r="A173" s="371"/>
      <c r="B173" s="371"/>
      <c r="C173" s="433"/>
      <c r="D173" s="324"/>
      <c r="E173" s="143"/>
      <c r="F173" s="307"/>
      <c r="G173" s="428"/>
      <c r="H173" s="428"/>
      <c r="I173" s="412"/>
      <c r="K173" s="415"/>
      <c r="L173" s="28"/>
      <c r="M173" s="34"/>
      <c r="N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  <c r="AA173" s="34"/>
      <c r="AB173" s="34"/>
      <c r="AC173" s="34"/>
      <c r="AD173" s="34"/>
      <c r="AE173" s="34"/>
      <c r="AF173" s="33"/>
      <c r="AG173" s="34"/>
      <c r="AH173" s="33"/>
      <c r="AI173" s="34"/>
      <c r="AJ173" s="34"/>
      <c r="AK173" s="409"/>
      <c r="AL173" s="28"/>
      <c r="AM173" s="28"/>
      <c r="AN173" s="116"/>
      <c r="AO173" s="116"/>
      <c r="AP173" s="116"/>
      <c r="AQ173" s="116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428"/>
      <c r="BC173" s="349"/>
      <c r="BD173" s="346"/>
      <c r="BE173" s="354"/>
      <c r="BF173" s="363"/>
      <c r="BG173" s="363"/>
      <c r="BH173" s="357"/>
      <c r="BI173" s="112"/>
      <c r="BJ173" s="360"/>
      <c r="BK173" s="22"/>
      <c r="BL173" s="22"/>
      <c r="BM173" s="22"/>
      <c r="BN173" s="22"/>
      <c r="BO173" s="23"/>
      <c r="BP173" s="22"/>
      <c r="BQ173" s="22"/>
      <c r="BR173" s="22"/>
      <c r="BS173" s="22"/>
      <c r="BT173" s="22"/>
      <c r="BU173" s="22"/>
      <c r="BV173" s="22"/>
      <c r="BW173" s="22"/>
      <c r="BX173" s="22"/>
      <c r="BY173" s="22"/>
      <c r="BZ173" s="22"/>
      <c r="CA173" s="22"/>
      <c r="CB173" s="22"/>
      <c r="CC173" s="22"/>
      <c r="CD173" s="22"/>
      <c r="CE173" s="22"/>
      <c r="CF173" s="22"/>
      <c r="CG173" s="22"/>
      <c r="CH173" s="22"/>
      <c r="CI173" s="22"/>
      <c r="CJ173" s="22"/>
      <c r="CK173" s="22"/>
      <c r="CL173" s="22"/>
      <c r="CM173" s="22"/>
      <c r="CN173" s="22"/>
      <c r="CO173" s="22"/>
      <c r="CP173" s="22"/>
      <c r="CQ173" s="22"/>
      <c r="CR173" s="22"/>
      <c r="CS173" s="22"/>
      <c r="CT173" s="22"/>
      <c r="CU173" s="22"/>
      <c r="CV173" s="22"/>
      <c r="CW173" s="22"/>
      <c r="CX173" s="22"/>
      <c r="CY173" s="22"/>
      <c r="CZ173" s="22"/>
      <c r="DA173" s="22"/>
      <c r="DB173" s="22"/>
      <c r="DC173" s="22"/>
      <c r="DD173" s="22"/>
      <c r="DE173" s="22"/>
      <c r="DF173" s="22"/>
      <c r="DG173" s="22"/>
      <c r="DH173" s="22"/>
      <c r="DI173" s="22"/>
      <c r="DJ173" s="22"/>
      <c r="DK173" s="22"/>
      <c r="DL173" s="22"/>
      <c r="DM173" s="22"/>
      <c r="DN173" s="22"/>
      <c r="DO173" s="22"/>
      <c r="DP173" s="22"/>
      <c r="DQ173" s="22"/>
      <c r="DR173" s="22"/>
      <c r="DS173" s="22"/>
      <c r="DT173" s="22"/>
      <c r="DU173" s="22"/>
      <c r="DV173" s="22"/>
      <c r="DW173" s="22"/>
      <c r="DX173" s="22"/>
      <c r="DY173" s="22"/>
      <c r="DZ173" s="22"/>
      <c r="EA173" s="22"/>
      <c r="EB173" s="22"/>
      <c r="EC173" s="22"/>
      <c r="ED173" s="22"/>
      <c r="EE173" s="22"/>
      <c r="EF173" s="22"/>
      <c r="EG173" s="22"/>
      <c r="EH173" s="22"/>
      <c r="EI173" s="22"/>
      <c r="EJ173" s="22"/>
      <c r="EK173" s="22"/>
      <c r="EL173" s="22"/>
      <c r="EM173" s="22"/>
      <c r="EN173" s="22"/>
      <c r="EO173" s="22"/>
      <c r="EP173" s="22"/>
      <c r="EQ173" s="22"/>
      <c r="ER173" s="22"/>
      <c r="ES173" s="22"/>
      <c r="ET173" s="22"/>
      <c r="EU173" s="22"/>
      <c r="EV173" s="22"/>
      <c r="EW173" s="22"/>
      <c r="EX173" s="22"/>
      <c r="EY173" s="22"/>
      <c r="EZ173" s="22"/>
      <c r="FA173" s="22"/>
      <c r="FB173" s="22"/>
      <c r="FC173" s="22"/>
      <c r="FD173" s="22"/>
      <c r="FE173" s="22"/>
      <c r="FF173" s="22"/>
      <c r="FG173" s="22"/>
      <c r="FH173" s="22"/>
      <c r="FI173" s="22"/>
      <c r="FJ173" s="22"/>
      <c r="FK173" s="22"/>
      <c r="FL173" s="22"/>
      <c r="FM173" s="22"/>
      <c r="FN173" s="22"/>
      <c r="FO173" s="22"/>
      <c r="FP173" s="22"/>
      <c r="FQ173" s="22"/>
      <c r="FR173" s="22"/>
      <c r="FS173" s="22"/>
      <c r="FT173" s="22"/>
      <c r="FU173" s="22"/>
      <c r="FV173" s="22"/>
      <c r="FW173" s="22"/>
      <c r="FX173" s="22"/>
      <c r="FY173" s="22"/>
      <c r="FZ173" s="22"/>
      <c r="GA173" s="22"/>
      <c r="GB173" s="22"/>
      <c r="GC173" s="22"/>
      <c r="GD173" s="22"/>
      <c r="GE173" s="22"/>
      <c r="GF173" s="22"/>
      <c r="GG173" s="22"/>
      <c r="GH173" s="22"/>
      <c r="GI173" s="22"/>
      <c r="GJ173" s="22"/>
      <c r="GK173" s="22"/>
      <c r="GL173" s="22"/>
      <c r="GM173" s="22"/>
      <c r="GN173" s="22"/>
      <c r="GO173" s="22"/>
      <c r="GP173" s="22"/>
      <c r="GQ173" s="22"/>
      <c r="GR173" s="22"/>
      <c r="GS173" s="22"/>
      <c r="GT173" s="22"/>
      <c r="GU173" s="22"/>
      <c r="GV173" s="22"/>
      <c r="GW173" s="22"/>
      <c r="GX173" s="22"/>
      <c r="GY173" s="22"/>
      <c r="GZ173" s="22"/>
      <c r="HA173" s="22"/>
      <c r="HB173" s="22"/>
      <c r="HC173" s="22"/>
      <c r="HD173" s="22"/>
      <c r="HE173" s="22"/>
      <c r="HF173" s="22"/>
      <c r="HG173" s="22"/>
      <c r="HH173" s="22"/>
      <c r="HI173" s="22"/>
      <c r="HJ173" s="22"/>
      <c r="HK173" s="22"/>
      <c r="HL173" s="22"/>
      <c r="HM173" s="22"/>
      <c r="HN173" s="22"/>
      <c r="HO173" s="22"/>
      <c r="HP173" s="22"/>
      <c r="HQ173" s="22"/>
      <c r="HR173" s="22"/>
      <c r="HS173" s="22"/>
    </row>
    <row r="174" spans="1:227" s="24" customFormat="1" ht="15" customHeight="1">
      <c r="A174" s="371"/>
      <c r="B174" s="371"/>
      <c r="C174" s="433"/>
      <c r="D174" s="324"/>
      <c r="E174" s="143"/>
      <c r="F174" s="307"/>
      <c r="G174" s="428"/>
      <c r="H174" s="428"/>
      <c r="I174" s="412"/>
      <c r="J174" s="147"/>
      <c r="K174" s="415"/>
      <c r="L174" s="28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  <c r="AA174" s="34"/>
      <c r="AB174" s="34"/>
      <c r="AC174" s="34"/>
      <c r="AD174" s="34"/>
      <c r="AE174" s="34"/>
      <c r="AF174" s="32"/>
      <c r="AG174" s="28"/>
      <c r="AH174" s="32"/>
      <c r="AI174" s="28"/>
      <c r="AJ174" s="28"/>
      <c r="AK174" s="409"/>
      <c r="AL174" s="28"/>
      <c r="AM174" s="28"/>
      <c r="AN174" s="116"/>
      <c r="AO174" s="116"/>
      <c r="AP174" s="116"/>
      <c r="AQ174" s="116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428"/>
      <c r="BC174" s="349"/>
      <c r="BD174" s="346"/>
      <c r="BE174" s="354"/>
      <c r="BF174" s="363"/>
      <c r="BG174" s="363"/>
      <c r="BH174" s="357"/>
      <c r="BI174" s="112"/>
      <c r="BJ174" s="360"/>
      <c r="BK174" s="22"/>
      <c r="BL174" s="22"/>
      <c r="BM174" s="22"/>
      <c r="BN174" s="22"/>
      <c r="BO174" s="23"/>
      <c r="BP174" s="22"/>
      <c r="BQ174" s="22"/>
      <c r="BR174" s="22"/>
      <c r="BS174" s="22"/>
      <c r="BT174" s="22"/>
      <c r="BU174" s="22"/>
      <c r="BV174" s="22"/>
      <c r="BW174" s="22"/>
      <c r="BX174" s="22"/>
      <c r="BY174" s="22"/>
      <c r="BZ174" s="22"/>
      <c r="CA174" s="22"/>
      <c r="CB174" s="22"/>
      <c r="CC174" s="22"/>
      <c r="CD174" s="22"/>
      <c r="CE174" s="22"/>
      <c r="CF174" s="22"/>
      <c r="CG174" s="22"/>
      <c r="CH174" s="22"/>
      <c r="CI174" s="22"/>
      <c r="CJ174" s="22"/>
      <c r="CK174" s="22"/>
      <c r="CL174" s="22"/>
      <c r="CM174" s="22"/>
      <c r="CN174" s="22"/>
      <c r="CO174" s="22"/>
      <c r="CP174" s="22"/>
      <c r="CQ174" s="22"/>
      <c r="CR174" s="22"/>
      <c r="CS174" s="22"/>
      <c r="CT174" s="22"/>
      <c r="CU174" s="22"/>
      <c r="CV174" s="22"/>
      <c r="CW174" s="22"/>
      <c r="CX174" s="22"/>
      <c r="CY174" s="22"/>
      <c r="CZ174" s="22"/>
      <c r="DA174" s="22"/>
      <c r="DB174" s="22"/>
      <c r="DC174" s="22"/>
      <c r="DD174" s="22"/>
      <c r="DE174" s="22"/>
      <c r="DF174" s="22"/>
      <c r="DG174" s="22"/>
      <c r="DH174" s="22"/>
      <c r="DI174" s="22"/>
      <c r="DJ174" s="22"/>
      <c r="DK174" s="22"/>
      <c r="DL174" s="22"/>
      <c r="DM174" s="22"/>
      <c r="DN174" s="22"/>
      <c r="DO174" s="22"/>
      <c r="DP174" s="22"/>
      <c r="DQ174" s="22"/>
      <c r="DR174" s="22"/>
      <c r="DS174" s="22"/>
      <c r="DT174" s="22"/>
      <c r="DU174" s="22"/>
      <c r="DV174" s="22"/>
      <c r="DW174" s="22"/>
      <c r="DX174" s="22"/>
      <c r="DY174" s="22"/>
      <c r="DZ174" s="22"/>
      <c r="EA174" s="22"/>
      <c r="EB174" s="22"/>
      <c r="EC174" s="22"/>
      <c r="ED174" s="22"/>
      <c r="EE174" s="22"/>
      <c r="EF174" s="22"/>
      <c r="EG174" s="22"/>
      <c r="EH174" s="22"/>
      <c r="EI174" s="22"/>
      <c r="EJ174" s="22"/>
      <c r="EK174" s="22"/>
      <c r="EL174" s="22"/>
      <c r="EM174" s="22"/>
      <c r="EN174" s="22"/>
      <c r="EO174" s="22"/>
      <c r="EP174" s="22"/>
      <c r="EQ174" s="22"/>
      <c r="ER174" s="22"/>
      <c r="ES174" s="22"/>
      <c r="ET174" s="22"/>
      <c r="EU174" s="22"/>
      <c r="EV174" s="22"/>
      <c r="EW174" s="22"/>
      <c r="EX174" s="22"/>
      <c r="EY174" s="22"/>
      <c r="EZ174" s="22"/>
      <c r="FA174" s="22"/>
      <c r="FB174" s="22"/>
      <c r="FC174" s="22"/>
      <c r="FD174" s="22"/>
      <c r="FE174" s="22"/>
      <c r="FF174" s="22"/>
      <c r="FG174" s="22"/>
      <c r="FH174" s="22"/>
      <c r="FI174" s="22"/>
      <c r="FJ174" s="22"/>
      <c r="FK174" s="22"/>
      <c r="FL174" s="22"/>
      <c r="FM174" s="22"/>
      <c r="FN174" s="22"/>
      <c r="FO174" s="22"/>
      <c r="FP174" s="22"/>
      <c r="FQ174" s="22"/>
      <c r="FR174" s="22"/>
      <c r="FS174" s="22"/>
      <c r="FT174" s="22"/>
      <c r="FU174" s="22"/>
      <c r="FV174" s="22"/>
      <c r="FW174" s="22"/>
      <c r="FX174" s="22"/>
      <c r="FY174" s="22"/>
      <c r="FZ174" s="22"/>
      <c r="GA174" s="22"/>
      <c r="GB174" s="22"/>
      <c r="GC174" s="22"/>
      <c r="GD174" s="22"/>
      <c r="GE174" s="22"/>
      <c r="GF174" s="22"/>
      <c r="GG174" s="22"/>
      <c r="GH174" s="22"/>
      <c r="GI174" s="22"/>
      <c r="GJ174" s="22"/>
      <c r="GK174" s="22"/>
      <c r="GL174" s="22"/>
      <c r="GM174" s="22"/>
      <c r="GN174" s="22"/>
      <c r="GO174" s="22"/>
      <c r="GP174" s="22"/>
      <c r="GQ174" s="22"/>
      <c r="GR174" s="22"/>
      <c r="GS174" s="22"/>
      <c r="GT174" s="22"/>
      <c r="GU174" s="22"/>
      <c r="GV174" s="22"/>
      <c r="GW174" s="22"/>
      <c r="GX174" s="22"/>
      <c r="GY174" s="22"/>
      <c r="GZ174" s="22"/>
      <c r="HA174" s="22"/>
      <c r="HB174" s="22"/>
      <c r="HC174" s="22"/>
      <c r="HD174" s="22"/>
      <c r="HE174" s="22"/>
      <c r="HF174" s="22"/>
      <c r="HG174" s="22"/>
      <c r="HH174" s="22"/>
      <c r="HI174" s="22"/>
      <c r="HJ174" s="22"/>
      <c r="HK174" s="22"/>
      <c r="HL174" s="22"/>
      <c r="HM174" s="22"/>
      <c r="HN174" s="22"/>
      <c r="HO174" s="22"/>
      <c r="HP174" s="22"/>
      <c r="HQ174" s="22"/>
      <c r="HR174" s="22"/>
      <c r="HS174" s="22"/>
    </row>
    <row r="175" spans="1:227" s="24" customFormat="1" ht="15" customHeight="1">
      <c r="A175" s="371"/>
      <c r="B175" s="371"/>
      <c r="C175" s="433"/>
      <c r="D175" s="324"/>
      <c r="E175" s="143"/>
      <c r="F175" s="307"/>
      <c r="G175" s="428"/>
      <c r="H175" s="428"/>
      <c r="I175" s="412"/>
      <c r="J175" s="147"/>
      <c r="K175" s="415"/>
      <c r="L175" s="28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  <c r="AA175" s="34"/>
      <c r="AB175" s="34"/>
      <c r="AC175" s="34"/>
      <c r="AD175" s="34"/>
      <c r="AE175" s="34"/>
      <c r="AF175" s="32"/>
      <c r="AG175" s="28"/>
      <c r="AH175" s="32"/>
      <c r="AI175" s="28"/>
      <c r="AJ175" s="28"/>
      <c r="AK175" s="409"/>
      <c r="AL175" s="28"/>
      <c r="AM175" s="28"/>
      <c r="AN175" s="116"/>
      <c r="AO175" s="116"/>
      <c r="AP175" s="116"/>
      <c r="AQ175" s="116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428"/>
      <c r="BC175" s="349"/>
      <c r="BD175" s="346"/>
      <c r="BE175" s="354"/>
      <c r="BF175" s="363"/>
      <c r="BG175" s="363"/>
      <c r="BH175" s="357"/>
      <c r="BI175" s="112"/>
      <c r="BJ175" s="360"/>
      <c r="BK175" s="22"/>
      <c r="BL175" s="22"/>
      <c r="BM175" s="22"/>
      <c r="BN175" s="22"/>
      <c r="BO175" s="23"/>
      <c r="BP175" s="22"/>
      <c r="BQ175" s="22"/>
      <c r="BR175" s="22"/>
      <c r="BS175" s="22"/>
      <c r="BT175" s="22"/>
      <c r="BU175" s="22"/>
      <c r="BV175" s="22"/>
      <c r="BW175" s="22"/>
      <c r="BX175" s="22"/>
      <c r="BY175" s="22"/>
      <c r="BZ175" s="22"/>
      <c r="CA175" s="22"/>
      <c r="CB175" s="22"/>
      <c r="CC175" s="22"/>
      <c r="CD175" s="22"/>
      <c r="CE175" s="22"/>
      <c r="CF175" s="22"/>
      <c r="CG175" s="22"/>
      <c r="CH175" s="22"/>
      <c r="CI175" s="22"/>
      <c r="CJ175" s="22"/>
      <c r="CK175" s="22"/>
      <c r="CL175" s="22"/>
      <c r="CM175" s="22"/>
      <c r="CN175" s="22"/>
      <c r="CO175" s="22"/>
      <c r="CP175" s="22"/>
      <c r="CQ175" s="22"/>
      <c r="CR175" s="22"/>
      <c r="CS175" s="22"/>
      <c r="CT175" s="22"/>
      <c r="CU175" s="22"/>
      <c r="CV175" s="22"/>
      <c r="CW175" s="22"/>
      <c r="CX175" s="22"/>
      <c r="CY175" s="22"/>
      <c r="CZ175" s="22"/>
      <c r="DA175" s="22"/>
      <c r="DB175" s="22"/>
      <c r="DC175" s="22"/>
      <c r="DD175" s="22"/>
      <c r="DE175" s="22"/>
      <c r="DF175" s="22"/>
      <c r="DG175" s="22"/>
      <c r="DH175" s="22"/>
      <c r="DI175" s="22"/>
      <c r="DJ175" s="22"/>
      <c r="DK175" s="22"/>
      <c r="DL175" s="22"/>
      <c r="DM175" s="22"/>
      <c r="DN175" s="22"/>
      <c r="DO175" s="22"/>
      <c r="DP175" s="22"/>
      <c r="DQ175" s="22"/>
      <c r="DR175" s="22"/>
      <c r="DS175" s="22"/>
      <c r="DT175" s="22"/>
      <c r="DU175" s="22"/>
      <c r="DV175" s="22"/>
      <c r="DW175" s="22"/>
      <c r="DX175" s="22"/>
      <c r="DY175" s="22"/>
      <c r="DZ175" s="22"/>
      <c r="EA175" s="22"/>
      <c r="EB175" s="22"/>
      <c r="EC175" s="22"/>
      <c r="ED175" s="22"/>
      <c r="EE175" s="22"/>
      <c r="EF175" s="22"/>
      <c r="EG175" s="22"/>
      <c r="EH175" s="22"/>
      <c r="EI175" s="22"/>
      <c r="EJ175" s="22"/>
      <c r="EK175" s="22"/>
      <c r="EL175" s="22"/>
      <c r="EM175" s="22"/>
      <c r="EN175" s="22"/>
      <c r="EO175" s="22"/>
      <c r="EP175" s="22"/>
      <c r="EQ175" s="22"/>
      <c r="ER175" s="22"/>
      <c r="ES175" s="22"/>
      <c r="ET175" s="22"/>
      <c r="EU175" s="22"/>
      <c r="EV175" s="22"/>
      <c r="EW175" s="22"/>
      <c r="EX175" s="22"/>
      <c r="EY175" s="22"/>
      <c r="EZ175" s="22"/>
      <c r="FA175" s="22"/>
      <c r="FB175" s="22"/>
      <c r="FC175" s="22"/>
      <c r="FD175" s="22"/>
      <c r="FE175" s="22"/>
      <c r="FF175" s="22"/>
      <c r="FG175" s="22"/>
      <c r="FH175" s="22"/>
      <c r="FI175" s="22"/>
      <c r="FJ175" s="22"/>
      <c r="FK175" s="22"/>
      <c r="FL175" s="22"/>
      <c r="FM175" s="22"/>
      <c r="FN175" s="22"/>
      <c r="FO175" s="22"/>
      <c r="FP175" s="22"/>
      <c r="FQ175" s="22"/>
      <c r="FR175" s="22"/>
      <c r="FS175" s="22"/>
      <c r="FT175" s="22"/>
      <c r="FU175" s="22"/>
      <c r="FV175" s="22"/>
      <c r="FW175" s="22"/>
      <c r="FX175" s="22"/>
      <c r="FY175" s="22"/>
      <c r="FZ175" s="22"/>
      <c r="GA175" s="22"/>
      <c r="GB175" s="22"/>
      <c r="GC175" s="22"/>
      <c r="GD175" s="22"/>
      <c r="GE175" s="22"/>
      <c r="GF175" s="22"/>
      <c r="GG175" s="22"/>
      <c r="GH175" s="22"/>
      <c r="GI175" s="22"/>
      <c r="GJ175" s="22"/>
      <c r="GK175" s="22"/>
      <c r="GL175" s="22"/>
      <c r="GM175" s="22"/>
      <c r="GN175" s="22"/>
      <c r="GO175" s="22"/>
      <c r="GP175" s="22"/>
      <c r="GQ175" s="22"/>
      <c r="GR175" s="22"/>
      <c r="GS175" s="22"/>
      <c r="GT175" s="22"/>
      <c r="GU175" s="22"/>
      <c r="GV175" s="22"/>
      <c r="GW175" s="22"/>
      <c r="GX175" s="22"/>
      <c r="GY175" s="22"/>
      <c r="GZ175" s="22"/>
      <c r="HA175" s="22"/>
      <c r="HB175" s="22"/>
      <c r="HC175" s="22"/>
      <c r="HD175" s="22"/>
      <c r="HE175" s="22"/>
      <c r="HF175" s="22"/>
      <c r="HG175" s="22"/>
      <c r="HH175" s="22"/>
      <c r="HI175" s="22"/>
      <c r="HJ175" s="22"/>
      <c r="HK175" s="22"/>
      <c r="HL175" s="22"/>
      <c r="HM175" s="22"/>
      <c r="HN175" s="22"/>
      <c r="HO175" s="22"/>
      <c r="HP175" s="22"/>
      <c r="HQ175" s="22"/>
      <c r="HR175" s="22"/>
      <c r="HS175" s="22"/>
    </row>
    <row r="176" spans="1:227" s="24" customFormat="1" ht="15" customHeight="1">
      <c r="A176" s="371"/>
      <c r="B176" s="371"/>
      <c r="C176" s="433"/>
      <c r="D176" s="324"/>
      <c r="E176" s="143"/>
      <c r="F176" s="307"/>
      <c r="G176" s="428"/>
      <c r="H176" s="428"/>
      <c r="I176" s="412"/>
      <c r="J176" s="147"/>
      <c r="K176" s="415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32"/>
      <c r="AG176" s="28"/>
      <c r="AH176" s="32"/>
      <c r="AI176" s="28"/>
      <c r="AJ176" s="28"/>
      <c r="AK176" s="409"/>
      <c r="AL176" s="28"/>
      <c r="AM176" s="28"/>
      <c r="AN176" s="116"/>
      <c r="AO176" s="116"/>
      <c r="AP176" s="116"/>
      <c r="AQ176" s="116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428"/>
      <c r="BC176" s="349"/>
      <c r="BD176" s="346"/>
      <c r="BE176" s="354"/>
      <c r="BF176" s="363"/>
      <c r="BG176" s="363"/>
      <c r="BH176" s="357"/>
      <c r="BI176" s="112"/>
      <c r="BJ176" s="360"/>
      <c r="BK176" s="22"/>
      <c r="BL176" s="22"/>
      <c r="BM176" s="22"/>
      <c r="BN176" s="22"/>
      <c r="BO176" s="23"/>
      <c r="BP176" s="22"/>
      <c r="BQ176" s="22"/>
      <c r="BR176" s="22"/>
      <c r="BS176" s="22"/>
      <c r="BT176" s="22"/>
      <c r="BU176" s="22"/>
      <c r="BV176" s="22"/>
      <c r="BW176" s="22"/>
      <c r="BX176" s="22"/>
      <c r="BY176" s="22"/>
      <c r="BZ176" s="22"/>
      <c r="CA176" s="22"/>
      <c r="CB176" s="22"/>
      <c r="CC176" s="22"/>
      <c r="CD176" s="22"/>
      <c r="CE176" s="22"/>
      <c r="CF176" s="22"/>
      <c r="CG176" s="22"/>
      <c r="CH176" s="22"/>
      <c r="CI176" s="22"/>
      <c r="CJ176" s="22"/>
      <c r="CK176" s="22"/>
      <c r="CL176" s="22"/>
      <c r="CM176" s="22"/>
      <c r="CN176" s="22"/>
      <c r="CO176" s="22"/>
      <c r="CP176" s="22"/>
      <c r="CQ176" s="22"/>
      <c r="CR176" s="22"/>
      <c r="CS176" s="22"/>
      <c r="CT176" s="22"/>
      <c r="CU176" s="22"/>
      <c r="CV176" s="22"/>
      <c r="CW176" s="22"/>
      <c r="CX176" s="22"/>
      <c r="CY176" s="22"/>
      <c r="CZ176" s="22"/>
      <c r="DA176" s="22"/>
      <c r="DB176" s="22"/>
      <c r="DC176" s="22"/>
      <c r="DD176" s="22"/>
      <c r="DE176" s="22"/>
      <c r="DF176" s="22"/>
      <c r="DG176" s="22"/>
      <c r="DH176" s="22"/>
      <c r="DI176" s="22"/>
      <c r="DJ176" s="22"/>
      <c r="DK176" s="22"/>
      <c r="DL176" s="22"/>
      <c r="DM176" s="22"/>
      <c r="DN176" s="22"/>
      <c r="DO176" s="22"/>
      <c r="DP176" s="22"/>
      <c r="DQ176" s="22"/>
      <c r="DR176" s="22"/>
      <c r="DS176" s="22"/>
      <c r="DT176" s="22"/>
      <c r="DU176" s="22"/>
      <c r="DV176" s="22"/>
      <c r="DW176" s="22"/>
      <c r="DX176" s="22"/>
      <c r="DY176" s="22"/>
      <c r="DZ176" s="22"/>
      <c r="EA176" s="22"/>
      <c r="EB176" s="22"/>
      <c r="EC176" s="22"/>
      <c r="ED176" s="22"/>
      <c r="EE176" s="22"/>
      <c r="EF176" s="22"/>
      <c r="EG176" s="22"/>
      <c r="EH176" s="22"/>
      <c r="EI176" s="22"/>
      <c r="EJ176" s="22"/>
      <c r="EK176" s="22"/>
      <c r="EL176" s="22"/>
      <c r="EM176" s="22"/>
      <c r="EN176" s="22"/>
      <c r="EO176" s="22"/>
      <c r="EP176" s="22"/>
      <c r="EQ176" s="22"/>
      <c r="ER176" s="22"/>
      <c r="ES176" s="22"/>
      <c r="ET176" s="22"/>
      <c r="EU176" s="22"/>
      <c r="EV176" s="22"/>
      <c r="EW176" s="22"/>
      <c r="EX176" s="22"/>
      <c r="EY176" s="22"/>
      <c r="EZ176" s="22"/>
      <c r="FA176" s="22"/>
      <c r="FB176" s="22"/>
      <c r="FC176" s="22"/>
      <c r="FD176" s="22"/>
      <c r="FE176" s="22"/>
      <c r="FF176" s="22"/>
      <c r="FG176" s="22"/>
      <c r="FH176" s="22"/>
      <c r="FI176" s="22"/>
      <c r="FJ176" s="22"/>
      <c r="FK176" s="22"/>
      <c r="FL176" s="22"/>
      <c r="FM176" s="22"/>
      <c r="FN176" s="22"/>
      <c r="FO176" s="22"/>
      <c r="FP176" s="22"/>
      <c r="FQ176" s="22"/>
      <c r="FR176" s="22"/>
      <c r="FS176" s="22"/>
      <c r="FT176" s="22"/>
      <c r="FU176" s="22"/>
      <c r="FV176" s="22"/>
      <c r="FW176" s="22"/>
      <c r="FX176" s="22"/>
      <c r="FY176" s="22"/>
      <c r="FZ176" s="22"/>
      <c r="GA176" s="22"/>
      <c r="GB176" s="22"/>
      <c r="GC176" s="22"/>
      <c r="GD176" s="22"/>
      <c r="GE176" s="22"/>
      <c r="GF176" s="22"/>
      <c r="GG176" s="22"/>
      <c r="GH176" s="22"/>
      <c r="GI176" s="22"/>
      <c r="GJ176" s="22"/>
      <c r="GK176" s="22"/>
      <c r="GL176" s="22"/>
      <c r="GM176" s="22"/>
      <c r="GN176" s="22"/>
      <c r="GO176" s="22"/>
      <c r="GP176" s="22"/>
      <c r="GQ176" s="22"/>
      <c r="GR176" s="22"/>
      <c r="GS176" s="22"/>
      <c r="GT176" s="22"/>
      <c r="GU176" s="22"/>
      <c r="GV176" s="22"/>
      <c r="GW176" s="22"/>
      <c r="GX176" s="22"/>
      <c r="GY176" s="22"/>
      <c r="GZ176" s="22"/>
      <c r="HA176" s="22"/>
      <c r="HB176" s="22"/>
      <c r="HC176" s="22"/>
      <c r="HD176" s="22"/>
      <c r="HE176" s="22"/>
      <c r="HF176" s="22"/>
      <c r="HG176" s="22"/>
      <c r="HH176" s="22"/>
      <c r="HI176" s="22"/>
      <c r="HJ176" s="22"/>
      <c r="HK176" s="22"/>
      <c r="HL176" s="22"/>
      <c r="HM176" s="22"/>
      <c r="HN176" s="22"/>
      <c r="HO176" s="22"/>
      <c r="HP176" s="22"/>
      <c r="HQ176" s="22"/>
      <c r="HR176" s="22"/>
      <c r="HS176" s="22"/>
    </row>
    <row r="177" spans="1:227" s="24" customFormat="1" ht="15.75" customHeight="1" thickBot="1">
      <c r="A177" s="372"/>
      <c r="B177" s="372"/>
      <c r="C177" s="434"/>
      <c r="D177" s="325"/>
      <c r="E177" s="144"/>
      <c r="F177" s="308"/>
      <c r="G177" s="429"/>
      <c r="H177" s="429"/>
      <c r="I177" s="413"/>
      <c r="J177" s="149"/>
      <c r="K177" s="416"/>
      <c r="L177" s="39"/>
      <c r="M177" s="39"/>
      <c r="N177" s="39"/>
      <c r="O177" s="39"/>
      <c r="P177" s="39"/>
      <c r="Q177" s="39"/>
      <c r="R177" s="39"/>
      <c r="S177" s="39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40"/>
      <c r="AF177" s="38"/>
      <c r="AG177" s="39"/>
      <c r="AH177" s="38"/>
      <c r="AI177" s="39"/>
      <c r="AJ177" s="39"/>
      <c r="AK177" s="410"/>
      <c r="AL177" s="40"/>
      <c r="AM177" s="40"/>
      <c r="AN177" s="117"/>
      <c r="AO177" s="117"/>
      <c r="AP177" s="117"/>
      <c r="AQ177" s="117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29"/>
      <c r="BC177" s="350"/>
      <c r="BD177" s="347"/>
      <c r="BE177" s="355"/>
      <c r="BF177" s="364"/>
      <c r="BG177" s="364"/>
      <c r="BH177" s="358"/>
      <c r="BI177" s="113"/>
      <c r="BJ177" s="361"/>
      <c r="BK177" s="22"/>
      <c r="BL177" s="22"/>
      <c r="BM177" s="22"/>
      <c r="BN177" s="22"/>
      <c r="BO177" s="23"/>
      <c r="BP177" s="22"/>
      <c r="BQ177" s="22"/>
      <c r="BR177" s="22"/>
      <c r="BS177" s="22"/>
      <c r="BT177" s="22"/>
      <c r="BU177" s="22"/>
      <c r="BV177" s="22"/>
      <c r="BW177" s="22"/>
      <c r="BX177" s="22"/>
      <c r="BY177" s="22"/>
      <c r="BZ177" s="22"/>
      <c r="CA177" s="22"/>
      <c r="CB177" s="22"/>
      <c r="CC177" s="22"/>
      <c r="CD177" s="22"/>
      <c r="CE177" s="22"/>
      <c r="CF177" s="22"/>
      <c r="CG177" s="22"/>
      <c r="CH177" s="22"/>
      <c r="CI177" s="22"/>
      <c r="CJ177" s="22"/>
      <c r="CK177" s="22"/>
      <c r="CL177" s="22"/>
      <c r="CM177" s="22"/>
      <c r="CN177" s="22"/>
      <c r="CO177" s="22"/>
      <c r="CP177" s="22"/>
      <c r="CQ177" s="22"/>
      <c r="CR177" s="22"/>
      <c r="CS177" s="22"/>
      <c r="CT177" s="22"/>
      <c r="CU177" s="22"/>
      <c r="CV177" s="22"/>
      <c r="CW177" s="22"/>
      <c r="CX177" s="22"/>
      <c r="CY177" s="22"/>
      <c r="CZ177" s="22"/>
      <c r="DA177" s="22"/>
      <c r="DB177" s="22"/>
      <c r="DC177" s="22"/>
      <c r="DD177" s="22"/>
      <c r="DE177" s="22"/>
      <c r="DF177" s="22"/>
      <c r="DG177" s="22"/>
      <c r="DH177" s="22"/>
      <c r="DI177" s="22"/>
      <c r="DJ177" s="22"/>
      <c r="DK177" s="22"/>
      <c r="DL177" s="22"/>
      <c r="DM177" s="22"/>
      <c r="DN177" s="22"/>
      <c r="DO177" s="22"/>
      <c r="DP177" s="22"/>
      <c r="DQ177" s="22"/>
      <c r="DR177" s="22"/>
      <c r="DS177" s="22"/>
      <c r="DT177" s="22"/>
      <c r="DU177" s="22"/>
      <c r="DV177" s="22"/>
      <c r="DW177" s="22"/>
      <c r="DX177" s="22"/>
      <c r="DY177" s="22"/>
      <c r="DZ177" s="22"/>
      <c r="EA177" s="22"/>
      <c r="EB177" s="22"/>
      <c r="EC177" s="22"/>
      <c r="ED177" s="22"/>
      <c r="EE177" s="22"/>
      <c r="EF177" s="22"/>
      <c r="EG177" s="22"/>
      <c r="EH177" s="22"/>
      <c r="EI177" s="22"/>
      <c r="EJ177" s="22"/>
      <c r="EK177" s="22"/>
      <c r="EL177" s="22"/>
      <c r="EM177" s="22"/>
      <c r="EN177" s="22"/>
      <c r="EO177" s="22"/>
      <c r="EP177" s="22"/>
      <c r="EQ177" s="22"/>
      <c r="ER177" s="22"/>
      <c r="ES177" s="22"/>
      <c r="ET177" s="22"/>
      <c r="EU177" s="22"/>
      <c r="EV177" s="22"/>
      <c r="EW177" s="22"/>
      <c r="EX177" s="22"/>
      <c r="EY177" s="22"/>
      <c r="EZ177" s="22"/>
      <c r="FA177" s="22"/>
      <c r="FB177" s="22"/>
      <c r="FC177" s="22"/>
      <c r="FD177" s="22"/>
      <c r="FE177" s="22"/>
      <c r="FF177" s="22"/>
      <c r="FG177" s="22"/>
      <c r="FH177" s="22"/>
      <c r="FI177" s="22"/>
      <c r="FJ177" s="22"/>
      <c r="FK177" s="22"/>
      <c r="FL177" s="22"/>
      <c r="FM177" s="22"/>
      <c r="FN177" s="22"/>
      <c r="FO177" s="22"/>
      <c r="FP177" s="22"/>
      <c r="FQ177" s="22"/>
      <c r="FR177" s="22"/>
      <c r="FS177" s="22"/>
      <c r="FT177" s="22"/>
      <c r="FU177" s="22"/>
      <c r="FV177" s="22"/>
      <c r="FW177" s="22"/>
      <c r="FX177" s="22"/>
      <c r="FY177" s="22"/>
      <c r="FZ177" s="22"/>
      <c r="GA177" s="22"/>
      <c r="GB177" s="22"/>
      <c r="GC177" s="22"/>
      <c r="GD177" s="22"/>
      <c r="GE177" s="22"/>
      <c r="GF177" s="22"/>
      <c r="GG177" s="22"/>
      <c r="GH177" s="22"/>
      <c r="GI177" s="22"/>
      <c r="GJ177" s="22"/>
      <c r="GK177" s="22"/>
      <c r="GL177" s="22"/>
      <c r="GM177" s="22"/>
      <c r="GN177" s="22"/>
      <c r="GO177" s="22"/>
      <c r="GP177" s="22"/>
      <c r="GQ177" s="22"/>
      <c r="GR177" s="22"/>
      <c r="GS177" s="22"/>
      <c r="GT177" s="22"/>
      <c r="GU177" s="22"/>
      <c r="GV177" s="22"/>
      <c r="GW177" s="22"/>
      <c r="GX177" s="22"/>
      <c r="GY177" s="22"/>
      <c r="GZ177" s="22"/>
      <c r="HA177" s="22"/>
      <c r="HB177" s="22"/>
      <c r="HC177" s="22"/>
      <c r="HD177" s="22"/>
      <c r="HE177" s="22"/>
      <c r="HF177" s="22"/>
      <c r="HG177" s="22"/>
      <c r="HH177" s="22"/>
      <c r="HI177" s="22"/>
      <c r="HJ177" s="22"/>
      <c r="HK177" s="22"/>
      <c r="HL177" s="22"/>
      <c r="HM177" s="22"/>
      <c r="HN177" s="22"/>
      <c r="HO177" s="22"/>
      <c r="HP177" s="22"/>
      <c r="HQ177" s="22"/>
      <c r="HR177" s="22"/>
      <c r="HS177" s="22"/>
    </row>
    <row r="178" spans="1:227" s="24" customFormat="1" ht="15" customHeight="1">
      <c r="A178" s="370" t="s">
        <v>131</v>
      </c>
      <c r="B178" s="431" t="s">
        <v>1063</v>
      </c>
      <c r="C178" s="432" t="s">
        <v>721</v>
      </c>
      <c r="D178" s="323">
        <v>1</v>
      </c>
      <c r="E178" s="142" t="s">
        <v>873</v>
      </c>
      <c r="F178" s="145" t="s">
        <v>1025</v>
      </c>
      <c r="G178" s="427" t="s">
        <v>565</v>
      </c>
      <c r="H178" s="427"/>
      <c r="I178" s="411" t="s">
        <v>11</v>
      </c>
      <c r="J178" s="146" t="s">
        <v>1017</v>
      </c>
      <c r="K178" s="414">
        <f t="shared" ref="K178" si="80">IF(SUM(AI178:AI187)&gt;0,(BD178-SUM(AI178:AI187))/22,IFERROR(IF(AND(BD178&gt;=22*D178,BD178&lt;=26*D178),1*D178,IF(BD178/BE178&gt;1,1*D178+(BF178/22))+IF(BD178/BE178=1,1*D178)+IF(BD178/BE178&lt;1,IF(AND(BE178&gt;=22*D178,BE178&lt;=26*D178),BD178/22,BD178/BE178))),0))-(SUM(AG178:AG187)/22)</f>
        <v>1</v>
      </c>
      <c r="L178" s="34">
        <v>8</v>
      </c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  <c r="AA178" s="34"/>
      <c r="AB178" s="34"/>
      <c r="AC178" s="34"/>
      <c r="AD178" s="34"/>
      <c r="AE178" s="34"/>
      <c r="AF178" s="25"/>
      <c r="AG178" s="26"/>
      <c r="AH178" s="25"/>
      <c r="AI178" s="26"/>
      <c r="AJ178" s="26"/>
      <c r="AK178" s="408">
        <f t="shared" ref="AK178" si="81">SUM(L178:AE187,AG178:AG187,AI178:AI187,AJ178:AJ187)</f>
        <v>20</v>
      </c>
      <c r="AL178" s="26"/>
      <c r="AM178" s="26"/>
      <c r="AN178" s="115">
        <v>2</v>
      </c>
      <c r="AO178" s="115"/>
      <c r="AP178" s="115"/>
      <c r="AQ178" s="115"/>
      <c r="AR178" s="26"/>
      <c r="AS178" s="27"/>
      <c r="AT178" s="28"/>
      <c r="AU178" s="28"/>
      <c r="AV178" s="27"/>
      <c r="AW178" s="28"/>
      <c r="AX178" s="28"/>
      <c r="AY178" s="28"/>
      <c r="AZ178" s="28"/>
      <c r="BA178" s="28"/>
      <c r="BB178" s="427" t="s">
        <v>570</v>
      </c>
      <c r="BC178" s="348">
        <f>IFERROR(VLOOKUP(BB178,Segéd2!$L$2:$M$7,2,FALSE),0)</f>
        <v>2</v>
      </c>
      <c r="BD178" s="345">
        <f t="shared" ref="BD178" si="82">SUM(AK178,AL178:BA187,BC178)</f>
        <v>24</v>
      </c>
      <c r="BE178" s="351">
        <v>26</v>
      </c>
      <c r="BF178" s="362">
        <f t="shared" ref="BF178" si="83">IF(AND(BD178&gt;26,BE178&gt;=22),(BD178-26)-IF(((AK178+SUM(AS178:BA187)+BC178)-26)&gt;0,(AK178+SUM(AS178:BA187)+BC178)-26,0)+IF(AK178+BC178-26&gt;0,AK178+BC178-26,0),IF(BD178&gt;BE178,(BD178-BE178)-IF(((AK178+SUM(AS178:BA187)+BC178)-BE178)&gt;0,(AK178+SUM(AS178:BA187)+BC178)-BE178,0)+IF(AK178+BC178-BE178&gt;0,AK178+BC178-BE178,0),0))</f>
        <v>0</v>
      </c>
      <c r="BG178" s="362">
        <f t="shared" ref="BG178" si="84">SUM(AG178:AG187)</f>
        <v>0</v>
      </c>
      <c r="BH178" s="356"/>
      <c r="BI178" s="111"/>
      <c r="BJ178" s="359"/>
      <c r="BK178" s="22"/>
      <c r="BL178" s="22"/>
      <c r="BM178" s="22"/>
      <c r="BN178" s="22"/>
      <c r="BO178" s="23"/>
      <c r="BP178" s="22"/>
      <c r="BQ178" s="22"/>
      <c r="BR178" s="22"/>
      <c r="BS178" s="22"/>
      <c r="BT178" s="22"/>
      <c r="BU178" s="22"/>
      <c r="BV178" s="22"/>
      <c r="BW178" s="22"/>
      <c r="BX178" s="22"/>
      <c r="BY178" s="22"/>
      <c r="BZ178" s="22"/>
      <c r="CA178" s="22"/>
      <c r="CB178" s="22"/>
      <c r="CC178" s="22"/>
      <c r="CD178" s="22"/>
      <c r="CE178" s="22"/>
      <c r="CF178" s="22"/>
      <c r="CG178" s="22"/>
      <c r="CH178" s="22"/>
      <c r="CI178" s="22"/>
      <c r="CJ178" s="22"/>
      <c r="CK178" s="22"/>
      <c r="CL178" s="22"/>
      <c r="CM178" s="22"/>
      <c r="CN178" s="22"/>
      <c r="CO178" s="22"/>
      <c r="CP178" s="22"/>
      <c r="CQ178" s="22"/>
      <c r="CR178" s="22"/>
      <c r="CS178" s="22"/>
      <c r="CT178" s="22"/>
      <c r="CU178" s="22"/>
      <c r="CV178" s="22"/>
      <c r="CW178" s="22"/>
      <c r="CX178" s="22"/>
      <c r="CY178" s="22"/>
      <c r="CZ178" s="22"/>
      <c r="DA178" s="22"/>
      <c r="DB178" s="22"/>
      <c r="DC178" s="22"/>
      <c r="DD178" s="22"/>
      <c r="DE178" s="22"/>
      <c r="DF178" s="22"/>
      <c r="DG178" s="22"/>
      <c r="DH178" s="22"/>
      <c r="DI178" s="22"/>
      <c r="DJ178" s="22"/>
      <c r="DK178" s="22"/>
      <c r="DL178" s="22"/>
      <c r="DM178" s="22"/>
      <c r="DN178" s="22"/>
      <c r="DO178" s="22"/>
      <c r="DP178" s="22"/>
      <c r="DQ178" s="22"/>
      <c r="DR178" s="22"/>
      <c r="DS178" s="22"/>
      <c r="DT178" s="22"/>
      <c r="DU178" s="22"/>
      <c r="DV178" s="22"/>
      <c r="DW178" s="22"/>
      <c r="DX178" s="22"/>
      <c r="DY178" s="22"/>
      <c r="DZ178" s="22"/>
      <c r="EA178" s="22"/>
      <c r="EB178" s="22"/>
      <c r="EC178" s="22"/>
      <c r="ED178" s="22"/>
      <c r="EE178" s="22"/>
      <c r="EF178" s="22"/>
      <c r="EG178" s="22"/>
      <c r="EH178" s="22"/>
      <c r="EI178" s="22"/>
      <c r="EJ178" s="22"/>
      <c r="EK178" s="22"/>
      <c r="EL178" s="22"/>
      <c r="EM178" s="22"/>
      <c r="EN178" s="22"/>
      <c r="EO178" s="22"/>
      <c r="EP178" s="22"/>
      <c r="EQ178" s="22"/>
      <c r="ER178" s="22"/>
      <c r="ES178" s="22"/>
      <c r="ET178" s="22"/>
      <c r="EU178" s="22"/>
      <c r="EV178" s="22"/>
      <c r="EW178" s="22"/>
      <c r="EX178" s="22"/>
      <c r="EY178" s="22"/>
      <c r="EZ178" s="22"/>
      <c r="FA178" s="22"/>
      <c r="FB178" s="22"/>
      <c r="FC178" s="22"/>
      <c r="FD178" s="22"/>
      <c r="FE178" s="22"/>
      <c r="FF178" s="22"/>
      <c r="FG178" s="22"/>
      <c r="FH178" s="22"/>
      <c r="FI178" s="22"/>
      <c r="FJ178" s="22"/>
      <c r="FK178" s="22"/>
      <c r="FL178" s="22"/>
      <c r="FM178" s="22"/>
      <c r="FN178" s="22"/>
      <c r="FO178" s="22"/>
      <c r="FP178" s="22"/>
      <c r="FQ178" s="22"/>
      <c r="FR178" s="22"/>
      <c r="FS178" s="22"/>
      <c r="FT178" s="22"/>
      <c r="FU178" s="22"/>
      <c r="FV178" s="22"/>
      <c r="FW178" s="22"/>
      <c r="FX178" s="22"/>
      <c r="FY178" s="22"/>
      <c r="FZ178" s="22"/>
      <c r="GA178" s="22"/>
      <c r="GB178" s="22"/>
      <c r="GC178" s="22"/>
      <c r="GD178" s="22"/>
      <c r="GE178" s="22"/>
      <c r="GF178" s="22"/>
      <c r="GG178" s="22"/>
      <c r="GH178" s="22"/>
      <c r="GI178" s="22"/>
      <c r="GJ178" s="22"/>
      <c r="GK178" s="22"/>
      <c r="GL178" s="22"/>
      <c r="GM178" s="22"/>
      <c r="GN178" s="22"/>
      <c r="GO178" s="22"/>
      <c r="GP178" s="22"/>
      <c r="GQ178" s="22"/>
      <c r="GR178" s="22"/>
      <c r="GS178" s="22"/>
      <c r="GT178" s="22"/>
      <c r="GU178" s="22"/>
      <c r="GV178" s="22"/>
      <c r="GW178" s="22"/>
      <c r="GX178" s="22"/>
      <c r="GY178" s="22"/>
      <c r="GZ178" s="22"/>
      <c r="HA178" s="22"/>
      <c r="HB178" s="22"/>
      <c r="HC178" s="22"/>
      <c r="HD178" s="22"/>
      <c r="HE178" s="22"/>
      <c r="HF178" s="22"/>
      <c r="HG178" s="22"/>
      <c r="HH178" s="22"/>
      <c r="HI178" s="22"/>
      <c r="HJ178" s="22"/>
      <c r="HK178" s="22"/>
      <c r="HL178" s="22"/>
      <c r="HM178" s="22"/>
      <c r="HN178" s="22"/>
      <c r="HO178" s="22"/>
      <c r="HP178" s="22"/>
      <c r="HQ178" s="22"/>
      <c r="HR178" s="22"/>
      <c r="HS178" s="22"/>
    </row>
    <row r="179" spans="1:227" s="24" customFormat="1" ht="15" customHeight="1">
      <c r="A179" s="371"/>
      <c r="B179" s="371"/>
      <c r="C179" s="433"/>
      <c r="D179" s="324"/>
      <c r="E179" s="143"/>
      <c r="F179" s="309" t="s">
        <v>1066</v>
      </c>
      <c r="G179" s="428"/>
      <c r="H179" s="428"/>
      <c r="I179" s="412"/>
      <c r="J179" s="147" t="s">
        <v>1009</v>
      </c>
      <c r="K179" s="415"/>
      <c r="L179" s="28">
        <v>1</v>
      </c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  <c r="AA179" s="34"/>
      <c r="AB179" s="34"/>
      <c r="AC179" s="34"/>
      <c r="AD179" s="34"/>
      <c r="AE179" s="34"/>
      <c r="AF179" s="32"/>
      <c r="AG179" s="28"/>
      <c r="AH179" s="32"/>
      <c r="AI179" s="28"/>
      <c r="AJ179" s="28"/>
      <c r="AK179" s="409"/>
      <c r="AL179" s="28"/>
      <c r="AM179" s="28"/>
      <c r="AN179" s="116"/>
      <c r="AO179" s="116"/>
      <c r="AP179" s="116"/>
      <c r="AQ179" s="116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428"/>
      <c r="BC179" s="349"/>
      <c r="BD179" s="346"/>
      <c r="BE179" s="352"/>
      <c r="BF179" s="363"/>
      <c r="BG179" s="363"/>
      <c r="BH179" s="357"/>
      <c r="BI179" s="112"/>
      <c r="BJ179" s="360"/>
      <c r="BK179" s="22"/>
      <c r="BL179" s="22"/>
      <c r="BM179" s="22"/>
      <c r="BN179" s="22"/>
      <c r="BO179" s="23"/>
      <c r="BP179" s="22"/>
      <c r="BQ179" s="22"/>
      <c r="BR179" s="22"/>
      <c r="BS179" s="22"/>
      <c r="BT179" s="22"/>
      <c r="BU179" s="22"/>
      <c r="BV179" s="22"/>
      <c r="BW179" s="22"/>
      <c r="BX179" s="22"/>
      <c r="BY179" s="22"/>
      <c r="BZ179" s="22"/>
      <c r="CA179" s="22"/>
      <c r="CB179" s="22"/>
      <c r="CC179" s="22"/>
      <c r="CD179" s="22"/>
      <c r="CE179" s="22"/>
      <c r="CF179" s="22"/>
      <c r="CG179" s="22"/>
      <c r="CH179" s="22"/>
      <c r="CI179" s="22"/>
      <c r="CJ179" s="22"/>
      <c r="CK179" s="22"/>
      <c r="CL179" s="22"/>
      <c r="CM179" s="22"/>
      <c r="CN179" s="22"/>
      <c r="CO179" s="22"/>
      <c r="CP179" s="22"/>
      <c r="CQ179" s="22"/>
      <c r="CR179" s="22"/>
      <c r="CS179" s="22"/>
      <c r="CT179" s="22"/>
      <c r="CU179" s="22"/>
      <c r="CV179" s="22"/>
      <c r="CW179" s="22"/>
      <c r="CX179" s="22"/>
      <c r="CY179" s="22"/>
      <c r="CZ179" s="22"/>
      <c r="DA179" s="22"/>
      <c r="DB179" s="22"/>
      <c r="DC179" s="22"/>
      <c r="DD179" s="22"/>
      <c r="DE179" s="22"/>
      <c r="DF179" s="22"/>
      <c r="DG179" s="22"/>
      <c r="DH179" s="22"/>
      <c r="DI179" s="22"/>
      <c r="DJ179" s="22"/>
      <c r="DK179" s="22"/>
      <c r="DL179" s="22"/>
      <c r="DM179" s="22"/>
      <c r="DN179" s="22"/>
      <c r="DO179" s="22"/>
      <c r="DP179" s="22"/>
      <c r="DQ179" s="22"/>
      <c r="DR179" s="22"/>
      <c r="DS179" s="22"/>
      <c r="DT179" s="22"/>
      <c r="DU179" s="22"/>
      <c r="DV179" s="22"/>
      <c r="DW179" s="22"/>
      <c r="DX179" s="22"/>
      <c r="DY179" s="22"/>
      <c r="DZ179" s="22"/>
      <c r="EA179" s="22"/>
      <c r="EB179" s="22"/>
      <c r="EC179" s="22"/>
      <c r="ED179" s="22"/>
      <c r="EE179" s="22"/>
      <c r="EF179" s="22"/>
      <c r="EG179" s="22"/>
      <c r="EH179" s="22"/>
      <c r="EI179" s="22"/>
      <c r="EJ179" s="22"/>
      <c r="EK179" s="22"/>
      <c r="EL179" s="22"/>
      <c r="EM179" s="22"/>
      <c r="EN179" s="22"/>
      <c r="EO179" s="22"/>
      <c r="EP179" s="22"/>
      <c r="EQ179" s="22"/>
      <c r="ER179" s="22"/>
      <c r="ES179" s="22"/>
      <c r="ET179" s="22"/>
      <c r="EU179" s="22"/>
      <c r="EV179" s="22"/>
      <c r="EW179" s="22"/>
      <c r="EX179" s="22"/>
      <c r="EY179" s="22"/>
      <c r="EZ179" s="22"/>
      <c r="FA179" s="22"/>
      <c r="FB179" s="22"/>
      <c r="FC179" s="22"/>
      <c r="FD179" s="22"/>
      <c r="FE179" s="22"/>
      <c r="FF179" s="22"/>
      <c r="FG179" s="22"/>
      <c r="FH179" s="22"/>
      <c r="FI179" s="22"/>
      <c r="FJ179" s="22"/>
      <c r="FK179" s="22"/>
      <c r="FL179" s="22"/>
      <c r="FM179" s="22"/>
      <c r="FN179" s="22"/>
      <c r="FO179" s="22"/>
      <c r="FP179" s="22"/>
      <c r="FQ179" s="22"/>
      <c r="FR179" s="22"/>
      <c r="FS179" s="22"/>
      <c r="FT179" s="22"/>
      <c r="FU179" s="22"/>
      <c r="FV179" s="22"/>
      <c r="FW179" s="22"/>
      <c r="FX179" s="22"/>
      <c r="FY179" s="22"/>
      <c r="FZ179" s="22"/>
      <c r="GA179" s="22"/>
      <c r="GB179" s="22"/>
      <c r="GC179" s="22"/>
      <c r="GD179" s="22"/>
      <c r="GE179" s="22"/>
      <c r="GF179" s="22"/>
      <c r="GG179" s="22"/>
      <c r="GH179" s="22"/>
      <c r="GI179" s="22"/>
      <c r="GJ179" s="22"/>
      <c r="GK179" s="22"/>
      <c r="GL179" s="22"/>
      <c r="GM179" s="22"/>
      <c r="GN179" s="22"/>
      <c r="GO179" s="22"/>
      <c r="GP179" s="22"/>
      <c r="GQ179" s="22"/>
      <c r="GR179" s="22"/>
      <c r="GS179" s="22"/>
      <c r="GT179" s="22"/>
      <c r="GU179" s="22"/>
      <c r="GV179" s="22"/>
      <c r="GW179" s="22"/>
      <c r="GX179" s="22"/>
      <c r="GY179" s="22"/>
      <c r="GZ179" s="22"/>
      <c r="HA179" s="22"/>
      <c r="HB179" s="22"/>
      <c r="HC179" s="22"/>
      <c r="HD179" s="22"/>
      <c r="HE179" s="22"/>
      <c r="HF179" s="22"/>
      <c r="HG179" s="22"/>
      <c r="HH179" s="22"/>
      <c r="HI179" s="22"/>
      <c r="HJ179" s="22"/>
      <c r="HK179" s="22"/>
      <c r="HL179" s="22"/>
      <c r="HM179" s="22"/>
      <c r="HN179" s="22"/>
      <c r="HO179" s="22"/>
      <c r="HP179" s="22"/>
      <c r="HQ179" s="22"/>
      <c r="HR179" s="22"/>
      <c r="HS179" s="22"/>
    </row>
    <row r="180" spans="1:227" s="24" customFormat="1" ht="15" customHeight="1">
      <c r="A180" s="371"/>
      <c r="B180" s="371"/>
      <c r="C180" s="433"/>
      <c r="D180" s="324"/>
      <c r="E180" s="143"/>
      <c r="F180" s="307"/>
      <c r="G180" s="428"/>
      <c r="H180" s="428"/>
      <c r="I180" s="412"/>
      <c r="J180" s="147" t="s">
        <v>1030</v>
      </c>
      <c r="K180" s="415"/>
      <c r="L180" s="28">
        <v>5</v>
      </c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  <c r="AA180" s="34"/>
      <c r="AB180" s="34"/>
      <c r="AC180" s="34"/>
      <c r="AD180" s="34"/>
      <c r="AE180" s="34"/>
      <c r="AF180" s="32"/>
      <c r="AG180" s="28"/>
      <c r="AH180" s="32"/>
      <c r="AI180" s="28"/>
      <c r="AJ180" s="28"/>
      <c r="AK180" s="409"/>
      <c r="AL180" s="28"/>
      <c r="AM180" s="28"/>
      <c r="AN180" s="116"/>
      <c r="AO180" s="116"/>
      <c r="AP180" s="116"/>
      <c r="AQ180" s="116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428"/>
      <c r="BC180" s="349"/>
      <c r="BD180" s="346"/>
      <c r="BE180" s="352"/>
      <c r="BF180" s="363"/>
      <c r="BG180" s="363"/>
      <c r="BH180" s="357"/>
      <c r="BI180" s="112"/>
      <c r="BJ180" s="360"/>
      <c r="BK180" s="22"/>
      <c r="BL180" s="22"/>
      <c r="BM180" s="22"/>
      <c r="BN180" s="22"/>
      <c r="BO180" s="23"/>
      <c r="BP180" s="22"/>
      <c r="BQ180" s="22"/>
      <c r="BR180" s="22"/>
      <c r="BS180" s="22"/>
      <c r="BT180" s="22"/>
      <c r="BU180" s="22"/>
      <c r="BV180" s="22"/>
      <c r="BW180" s="22"/>
      <c r="BX180" s="22"/>
      <c r="BY180" s="22"/>
      <c r="BZ180" s="22"/>
      <c r="CA180" s="22"/>
      <c r="CB180" s="22"/>
      <c r="CC180" s="22"/>
      <c r="CD180" s="22"/>
      <c r="CE180" s="22"/>
      <c r="CF180" s="22"/>
      <c r="CG180" s="22"/>
      <c r="CH180" s="22"/>
      <c r="CI180" s="22"/>
      <c r="CJ180" s="22"/>
      <c r="CK180" s="22"/>
      <c r="CL180" s="22"/>
      <c r="CM180" s="22"/>
      <c r="CN180" s="22"/>
      <c r="CO180" s="22"/>
      <c r="CP180" s="22"/>
      <c r="CQ180" s="22"/>
      <c r="CR180" s="22"/>
      <c r="CS180" s="22"/>
      <c r="CT180" s="22"/>
      <c r="CU180" s="22"/>
      <c r="CV180" s="22"/>
      <c r="CW180" s="22"/>
      <c r="CX180" s="22"/>
      <c r="CY180" s="22"/>
      <c r="CZ180" s="22"/>
      <c r="DA180" s="22"/>
      <c r="DB180" s="22"/>
      <c r="DC180" s="22"/>
      <c r="DD180" s="22"/>
      <c r="DE180" s="22"/>
      <c r="DF180" s="22"/>
      <c r="DG180" s="22"/>
      <c r="DH180" s="22"/>
      <c r="DI180" s="22"/>
      <c r="DJ180" s="22"/>
      <c r="DK180" s="22"/>
      <c r="DL180" s="22"/>
      <c r="DM180" s="22"/>
      <c r="DN180" s="22"/>
      <c r="DO180" s="22"/>
      <c r="DP180" s="22"/>
      <c r="DQ180" s="22"/>
      <c r="DR180" s="22"/>
      <c r="DS180" s="22"/>
      <c r="DT180" s="22"/>
      <c r="DU180" s="22"/>
      <c r="DV180" s="22"/>
      <c r="DW180" s="22"/>
      <c r="DX180" s="22"/>
      <c r="DY180" s="22"/>
      <c r="DZ180" s="22"/>
      <c r="EA180" s="22"/>
      <c r="EB180" s="22"/>
      <c r="EC180" s="22"/>
      <c r="ED180" s="22"/>
      <c r="EE180" s="22"/>
      <c r="EF180" s="22"/>
      <c r="EG180" s="22"/>
      <c r="EH180" s="22"/>
      <c r="EI180" s="22"/>
      <c r="EJ180" s="22"/>
      <c r="EK180" s="22"/>
      <c r="EL180" s="22"/>
      <c r="EM180" s="22"/>
      <c r="EN180" s="22"/>
      <c r="EO180" s="22"/>
      <c r="EP180" s="22"/>
      <c r="EQ180" s="22"/>
      <c r="ER180" s="22"/>
      <c r="ES180" s="22"/>
      <c r="ET180" s="22"/>
      <c r="EU180" s="22"/>
      <c r="EV180" s="22"/>
      <c r="EW180" s="22"/>
      <c r="EX180" s="22"/>
      <c r="EY180" s="22"/>
      <c r="EZ180" s="22"/>
      <c r="FA180" s="22"/>
      <c r="FB180" s="22"/>
      <c r="FC180" s="22"/>
      <c r="FD180" s="22"/>
      <c r="FE180" s="22"/>
      <c r="FF180" s="22"/>
      <c r="FG180" s="22"/>
      <c r="FH180" s="22"/>
      <c r="FI180" s="22"/>
      <c r="FJ180" s="22"/>
      <c r="FK180" s="22"/>
      <c r="FL180" s="22"/>
      <c r="FM180" s="22"/>
      <c r="FN180" s="22"/>
      <c r="FO180" s="22"/>
      <c r="FP180" s="22"/>
      <c r="FQ180" s="22"/>
      <c r="FR180" s="22"/>
      <c r="FS180" s="22"/>
      <c r="FT180" s="22"/>
      <c r="FU180" s="22"/>
      <c r="FV180" s="22"/>
      <c r="FW180" s="22"/>
      <c r="FX180" s="22"/>
      <c r="FY180" s="22"/>
      <c r="FZ180" s="22"/>
      <c r="GA180" s="22"/>
      <c r="GB180" s="22"/>
      <c r="GC180" s="22"/>
      <c r="GD180" s="22"/>
      <c r="GE180" s="22"/>
      <c r="GF180" s="22"/>
      <c r="GG180" s="22"/>
      <c r="GH180" s="22"/>
      <c r="GI180" s="22"/>
      <c r="GJ180" s="22"/>
      <c r="GK180" s="22"/>
      <c r="GL180" s="22"/>
      <c r="GM180" s="22"/>
      <c r="GN180" s="22"/>
      <c r="GO180" s="22"/>
      <c r="GP180" s="22"/>
      <c r="GQ180" s="22"/>
      <c r="GR180" s="22"/>
      <c r="GS180" s="22"/>
      <c r="GT180" s="22"/>
      <c r="GU180" s="22"/>
      <c r="GV180" s="22"/>
      <c r="GW180" s="22"/>
      <c r="GX180" s="22"/>
      <c r="GY180" s="22"/>
      <c r="GZ180" s="22"/>
      <c r="HA180" s="22"/>
      <c r="HB180" s="22"/>
      <c r="HC180" s="22"/>
      <c r="HD180" s="22"/>
      <c r="HE180" s="22"/>
      <c r="HF180" s="22"/>
      <c r="HG180" s="22"/>
      <c r="HH180" s="22"/>
      <c r="HI180" s="22"/>
      <c r="HJ180" s="22"/>
      <c r="HK180" s="22"/>
      <c r="HL180" s="22"/>
      <c r="HM180" s="22"/>
      <c r="HN180" s="22"/>
      <c r="HO180" s="22"/>
      <c r="HP180" s="22"/>
      <c r="HQ180" s="22"/>
      <c r="HR180" s="22"/>
      <c r="HS180" s="22"/>
    </row>
    <row r="181" spans="1:227" s="24" customFormat="1" ht="15" customHeight="1">
      <c r="A181" s="371"/>
      <c r="B181" s="371"/>
      <c r="C181" s="433"/>
      <c r="D181" s="324"/>
      <c r="E181" s="143"/>
      <c r="F181" s="307"/>
      <c r="G181" s="428"/>
      <c r="H181" s="428"/>
      <c r="I181" s="412"/>
      <c r="J181" s="147" t="s">
        <v>1035</v>
      </c>
      <c r="K181" s="415"/>
      <c r="L181" s="28">
        <v>1</v>
      </c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  <c r="AA181" s="34"/>
      <c r="AB181" s="34"/>
      <c r="AC181" s="34"/>
      <c r="AD181" s="34"/>
      <c r="AE181" s="34"/>
      <c r="AF181" s="32"/>
      <c r="AG181" s="28"/>
      <c r="AH181" s="32"/>
      <c r="AI181" s="28"/>
      <c r="AJ181" s="28"/>
      <c r="AK181" s="409"/>
      <c r="AL181" s="28"/>
      <c r="AM181" s="28"/>
      <c r="AN181" s="116"/>
      <c r="AO181" s="116"/>
      <c r="AP181" s="116"/>
      <c r="AQ181" s="116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428"/>
      <c r="BC181" s="349"/>
      <c r="BD181" s="346"/>
      <c r="BE181" s="352"/>
      <c r="BF181" s="363"/>
      <c r="BG181" s="363"/>
      <c r="BH181" s="357"/>
      <c r="BI181" s="112"/>
      <c r="BJ181" s="360"/>
      <c r="BK181" s="22"/>
      <c r="BL181" s="22"/>
      <c r="BM181" s="22"/>
      <c r="BN181" s="22"/>
      <c r="BO181" s="23"/>
      <c r="BP181" s="22"/>
      <c r="BQ181" s="22"/>
      <c r="BR181" s="22"/>
      <c r="BS181" s="22"/>
      <c r="BT181" s="22"/>
      <c r="BU181" s="22"/>
      <c r="BV181" s="22"/>
      <c r="BW181" s="22"/>
      <c r="BX181" s="22"/>
      <c r="BY181" s="22"/>
      <c r="BZ181" s="22"/>
      <c r="CA181" s="22"/>
      <c r="CB181" s="22"/>
      <c r="CC181" s="22"/>
      <c r="CD181" s="22"/>
      <c r="CE181" s="22"/>
      <c r="CF181" s="22"/>
      <c r="CG181" s="22"/>
      <c r="CH181" s="22"/>
      <c r="CI181" s="22"/>
      <c r="CJ181" s="22"/>
      <c r="CK181" s="22"/>
      <c r="CL181" s="22"/>
      <c r="CM181" s="22"/>
      <c r="CN181" s="22"/>
      <c r="CO181" s="22"/>
      <c r="CP181" s="22"/>
      <c r="CQ181" s="22"/>
      <c r="CR181" s="22"/>
      <c r="CS181" s="22"/>
      <c r="CT181" s="22"/>
      <c r="CU181" s="22"/>
      <c r="CV181" s="22"/>
      <c r="CW181" s="22"/>
      <c r="CX181" s="22"/>
      <c r="CY181" s="22"/>
      <c r="CZ181" s="22"/>
      <c r="DA181" s="22"/>
      <c r="DB181" s="22"/>
      <c r="DC181" s="22"/>
      <c r="DD181" s="22"/>
      <c r="DE181" s="22"/>
      <c r="DF181" s="22"/>
      <c r="DG181" s="22"/>
      <c r="DH181" s="22"/>
      <c r="DI181" s="22"/>
      <c r="DJ181" s="22"/>
      <c r="DK181" s="22"/>
      <c r="DL181" s="22"/>
      <c r="DM181" s="22"/>
      <c r="DN181" s="22"/>
      <c r="DO181" s="22"/>
      <c r="DP181" s="22"/>
      <c r="DQ181" s="22"/>
      <c r="DR181" s="22"/>
      <c r="DS181" s="22"/>
      <c r="DT181" s="22"/>
      <c r="DU181" s="22"/>
      <c r="DV181" s="22"/>
      <c r="DW181" s="22"/>
      <c r="DX181" s="22"/>
      <c r="DY181" s="22"/>
      <c r="DZ181" s="22"/>
      <c r="EA181" s="22"/>
      <c r="EB181" s="22"/>
      <c r="EC181" s="22"/>
      <c r="ED181" s="22"/>
      <c r="EE181" s="22"/>
      <c r="EF181" s="22"/>
      <c r="EG181" s="22"/>
      <c r="EH181" s="22"/>
      <c r="EI181" s="22"/>
      <c r="EJ181" s="22"/>
      <c r="EK181" s="22"/>
      <c r="EL181" s="22"/>
      <c r="EM181" s="22"/>
      <c r="EN181" s="22"/>
      <c r="EO181" s="22"/>
      <c r="EP181" s="22"/>
      <c r="EQ181" s="22"/>
      <c r="ER181" s="22"/>
      <c r="ES181" s="22"/>
      <c r="ET181" s="22"/>
      <c r="EU181" s="22"/>
      <c r="EV181" s="22"/>
      <c r="EW181" s="22"/>
      <c r="EX181" s="22"/>
      <c r="EY181" s="22"/>
      <c r="EZ181" s="22"/>
      <c r="FA181" s="22"/>
      <c r="FB181" s="22"/>
      <c r="FC181" s="22"/>
      <c r="FD181" s="22"/>
      <c r="FE181" s="22"/>
      <c r="FF181" s="22"/>
      <c r="FG181" s="22"/>
      <c r="FH181" s="22"/>
      <c r="FI181" s="22"/>
      <c r="FJ181" s="22"/>
      <c r="FK181" s="22"/>
      <c r="FL181" s="22"/>
      <c r="FM181" s="22"/>
      <c r="FN181" s="22"/>
      <c r="FO181" s="22"/>
      <c r="FP181" s="22"/>
      <c r="FQ181" s="22"/>
      <c r="FR181" s="22"/>
      <c r="FS181" s="22"/>
      <c r="FT181" s="22"/>
      <c r="FU181" s="22"/>
      <c r="FV181" s="22"/>
      <c r="FW181" s="22"/>
      <c r="FX181" s="22"/>
      <c r="FY181" s="22"/>
      <c r="FZ181" s="22"/>
      <c r="GA181" s="22"/>
      <c r="GB181" s="22"/>
      <c r="GC181" s="22"/>
      <c r="GD181" s="22"/>
      <c r="GE181" s="22"/>
      <c r="GF181" s="22"/>
      <c r="GG181" s="22"/>
      <c r="GH181" s="22"/>
      <c r="GI181" s="22"/>
      <c r="GJ181" s="22"/>
      <c r="GK181" s="22"/>
      <c r="GL181" s="22"/>
      <c r="GM181" s="22"/>
      <c r="GN181" s="22"/>
      <c r="GO181" s="22"/>
      <c r="GP181" s="22"/>
      <c r="GQ181" s="22"/>
      <c r="GR181" s="22"/>
      <c r="GS181" s="22"/>
      <c r="GT181" s="22"/>
      <c r="GU181" s="22"/>
      <c r="GV181" s="22"/>
      <c r="GW181" s="22"/>
      <c r="GX181" s="22"/>
      <c r="GY181" s="22"/>
      <c r="GZ181" s="22"/>
      <c r="HA181" s="22"/>
      <c r="HB181" s="22"/>
      <c r="HC181" s="22"/>
      <c r="HD181" s="22"/>
      <c r="HE181" s="22"/>
      <c r="HF181" s="22"/>
      <c r="HG181" s="22"/>
      <c r="HH181" s="22"/>
      <c r="HI181" s="22"/>
      <c r="HJ181" s="22"/>
      <c r="HK181" s="22"/>
      <c r="HL181" s="22"/>
      <c r="HM181" s="22"/>
      <c r="HN181" s="22"/>
      <c r="HO181" s="22"/>
      <c r="HP181" s="22"/>
      <c r="HQ181" s="22"/>
      <c r="HR181" s="22"/>
      <c r="HS181" s="22"/>
    </row>
    <row r="182" spans="1:227" s="24" customFormat="1" ht="15" customHeight="1">
      <c r="A182" s="371"/>
      <c r="B182" s="371"/>
      <c r="C182" s="433"/>
      <c r="D182" s="324"/>
      <c r="E182" s="143"/>
      <c r="F182" s="307"/>
      <c r="G182" s="428"/>
      <c r="H182" s="428"/>
      <c r="I182" s="412"/>
      <c r="J182" s="148" t="s">
        <v>1032</v>
      </c>
      <c r="K182" s="415"/>
      <c r="L182" s="28">
        <v>5</v>
      </c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  <c r="AA182" s="34"/>
      <c r="AB182" s="34"/>
      <c r="AC182" s="34"/>
      <c r="AD182" s="34"/>
      <c r="AE182" s="34"/>
      <c r="AF182" s="32"/>
      <c r="AG182" s="28"/>
      <c r="AH182" s="32"/>
      <c r="AI182" s="28"/>
      <c r="AJ182" s="28"/>
      <c r="AK182" s="409"/>
      <c r="AL182" s="28"/>
      <c r="AM182" s="28"/>
      <c r="AN182" s="116"/>
      <c r="AO182" s="116"/>
      <c r="AP182" s="116"/>
      <c r="AQ182" s="116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428"/>
      <c r="BC182" s="349"/>
      <c r="BD182" s="346"/>
      <c r="BE182" s="352"/>
      <c r="BF182" s="363"/>
      <c r="BG182" s="363"/>
      <c r="BH182" s="357"/>
      <c r="BI182" s="112"/>
      <c r="BJ182" s="360"/>
      <c r="BK182" s="22"/>
      <c r="BL182" s="22"/>
      <c r="BM182" s="22"/>
      <c r="BN182" s="22"/>
      <c r="BO182" s="23"/>
      <c r="BP182" s="22"/>
      <c r="BQ182" s="22"/>
      <c r="BR182" s="22"/>
      <c r="BS182" s="22"/>
      <c r="BT182" s="22"/>
      <c r="BU182" s="22"/>
      <c r="BV182" s="22"/>
      <c r="BW182" s="22"/>
      <c r="BX182" s="22"/>
      <c r="BY182" s="22"/>
      <c r="BZ182" s="22"/>
      <c r="CA182" s="22"/>
      <c r="CB182" s="22"/>
      <c r="CC182" s="22"/>
      <c r="CD182" s="22"/>
      <c r="CE182" s="22"/>
      <c r="CF182" s="22"/>
      <c r="CG182" s="22"/>
      <c r="CH182" s="22"/>
      <c r="CI182" s="22"/>
      <c r="CJ182" s="22"/>
      <c r="CK182" s="22"/>
      <c r="CL182" s="22"/>
      <c r="CM182" s="22"/>
      <c r="CN182" s="22"/>
      <c r="CO182" s="22"/>
      <c r="CP182" s="22"/>
      <c r="CQ182" s="22"/>
      <c r="CR182" s="22"/>
      <c r="CS182" s="22"/>
      <c r="CT182" s="22"/>
      <c r="CU182" s="22"/>
      <c r="CV182" s="22"/>
      <c r="CW182" s="22"/>
      <c r="CX182" s="22"/>
      <c r="CY182" s="22"/>
      <c r="CZ182" s="22"/>
      <c r="DA182" s="22"/>
      <c r="DB182" s="22"/>
      <c r="DC182" s="22"/>
      <c r="DD182" s="22"/>
      <c r="DE182" s="22"/>
      <c r="DF182" s="22"/>
      <c r="DG182" s="22"/>
      <c r="DH182" s="22"/>
      <c r="DI182" s="22"/>
      <c r="DJ182" s="22"/>
      <c r="DK182" s="22"/>
      <c r="DL182" s="22"/>
      <c r="DM182" s="22"/>
      <c r="DN182" s="22"/>
      <c r="DO182" s="22"/>
      <c r="DP182" s="22"/>
      <c r="DQ182" s="22"/>
      <c r="DR182" s="22"/>
      <c r="DS182" s="22"/>
      <c r="DT182" s="22"/>
      <c r="DU182" s="22"/>
      <c r="DV182" s="22"/>
      <c r="DW182" s="22"/>
      <c r="DX182" s="22"/>
      <c r="DY182" s="22"/>
      <c r="DZ182" s="22"/>
      <c r="EA182" s="22"/>
      <c r="EB182" s="22"/>
      <c r="EC182" s="22"/>
      <c r="ED182" s="22"/>
      <c r="EE182" s="22"/>
      <c r="EF182" s="22"/>
      <c r="EG182" s="22"/>
      <c r="EH182" s="22"/>
      <c r="EI182" s="22"/>
      <c r="EJ182" s="22"/>
      <c r="EK182" s="22"/>
      <c r="EL182" s="22"/>
      <c r="EM182" s="22"/>
      <c r="EN182" s="22"/>
      <c r="EO182" s="22"/>
      <c r="EP182" s="22"/>
      <c r="EQ182" s="22"/>
      <c r="ER182" s="22"/>
      <c r="ES182" s="22"/>
      <c r="ET182" s="22"/>
      <c r="EU182" s="22"/>
      <c r="EV182" s="22"/>
      <c r="EW182" s="22"/>
      <c r="EX182" s="22"/>
      <c r="EY182" s="22"/>
      <c r="EZ182" s="22"/>
      <c r="FA182" s="22"/>
      <c r="FB182" s="22"/>
      <c r="FC182" s="22"/>
      <c r="FD182" s="22"/>
      <c r="FE182" s="22"/>
      <c r="FF182" s="22"/>
      <c r="FG182" s="22"/>
      <c r="FH182" s="22"/>
      <c r="FI182" s="22"/>
      <c r="FJ182" s="22"/>
      <c r="FK182" s="22"/>
      <c r="FL182" s="22"/>
      <c r="FM182" s="22"/>
      <c r="FN182" s="22"/>
      <c r="FO182" s="22"/>
      <c r="FP182" s="22"/>
      <c r="FQ182" s="22"/>
      <c r="FR182" s="22"/>
      <c r="FS182" s="22"/>
      <c r="FT182" s="22"/>
      <c r="FU182" s="22"/>
      <c r="FV182" s="22"/>
      <c r="FW182" s="22"/>
      <c r="FX182" s="22"/>
      <c r="FY182" s="22"/>
      <c r="FZ182" s="22"/>
      <c r="GA182" s="22"/>
      <c r="GB182" s="22"/>
      <c r="GC182" s="22"/>
      <c r="GD182" s="22"/>
      <c r="GE182" s="22"/>
      <c r="GF182" s="22"/>
      <c r="GG182" s="22"/>
      <c r="GH182" s="22"/>
      <c r="GI182" s="22"/>
      <c r="GJ182" s="22"/>
      <c r="GK182" s="22"/>
      <c r="GL182" s="22"/>
      <c r="GM182" s="22"/>
      <c r="GN182" s="22"/>
      <c r="GO182" s="22"/>
      <c r="GP182" s="22"/>
      <c r="GQ182" s="22"/>
      <c r="GR182" s="22"/>
      <c r="GS182" s="22"/>
      <c r="GT182" s="22"/>
      <c r="GU182" s="22"/>
      <c r="GV182" s="22"/>
      <c r="GW182" s="22"/>
      <c r="GX182" s="22"/>
      <c r="GY182" s="22"/>
      <c r="GZ182" s="22"/>
      <c r="HA182" s="22"/>
      <c r="HB182" s="22"/>
      <c r="HC182" s="22"/>
      <c r="HD182" s="22"/>
      <c r="HE182" s="22"/>
      <c r="HF182" s="22"/>
      <c r="HG182" s="22"/>
      <c r="HH182" s="22"/>
      <c r="HI182" s="22"/>
      <c r="HJ182" s="22"/>
      <c r="HK182" s="22"/>
      <c r="HL182" s="22"/>
      <c r="HM182" s="22"/>
      <c r="HN182" s="22"/>
      <c r="HO182" s="22"/>
      <c r="HP182" s="22"/>
      <c r="HQ182" s="22"/>
      <c r="HR182" s="22"/>
      <c r="HS182" s="22"/>
    </row>
    <row r="183" spans="1:227" s="24" customFormat="1" ht="15" customHeight="1">
      <c r="A183" s="371"/>
      <c r="B183" s="371"/>
      <c r="C183" s="433"/>
      <c r="D183" s="324"/>
      <c r="E183" s="143"/>
      <c r="F183" s="307"/>
      <c r="G183" s="428"/>
      <c r="H183" s="428"/>
      <c r="I183" s="412"/>
      <c r="K183" s="415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  <c r="AA183" s="34"/>
      <c r="AB183" s="34"/>
      <c r="AC183" s="34"/>
      <c r="AD183" s="34"/>
      <c r="AE183" s="34"/>
      <c r="AF183" s="33"/>
      <c r="AG183" s="34"/>
      <c r="AH183" s="33"/>
      <c r="AI183" s="34"/>
      <c r="AJ183" s="34"/>
      <c r="AK183" s="409"/>
      <c r="AL183" s="28"/>
      <c r="AM183" s="28"/>
      <c r="AN183" s="116"/>
      <c r="AO183" s="116"/>
      <c r="AP183" s="116"/>
      <c r="AQ183" s="116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428"/>
      <c r="BC183" s="349"/>
      <c r="BD183" s="346"/>
      <c r="BE183" s="352"/>
      <c r="BF183" s="363"/>
      <c r="BG183" s="363"/>
      <c r="BH183" s="357"/>
      <c r="BI183" s="112"/>
      <c r="BJ183" s="360"/>
      <c r="BK183" s="22"/>
      <c r="BL183" s="22"/>
      <c r="BM183" s="22"/>
      <c r="BN183" s="22"/>
      <c r="BO183" s="23"/>
      <c r="BP183" s="22"/>
      <c r="BQ183" s="22"/>
      <c r="BR183" s="22"/>
      <c r="BS183" s="22"/>
      <c r="BT183" s="22"/>
      <c r="BU183" s="22"/>
      <c r="BV183" s="22"/>
      <c r="BW183" s="22"/>
      <c r="BX183" s="22"/>
      <c r="BY183" s="22"/>
      <c r="BZ183" s="22"/>
      <c r="CA183" s="22"/>
      <c r="CB183" s="22"/>
      <c r="CC183" s="22"/>
      <c r="CD183" s="22"/>
      <c r="CE183" s="22"/>
      <c r="CF183" s="22"/>
      <c r="CG183" s="22"/>
      <c r="CH183" s="22"/>
      <c r="CI183" s="22"/>
      <c r="CJ183" s="22"/>
      <c r="CK183" s="22"/>
      <c r="CL183" s="22"/>
      <c r="CM183" s="22"/>
      <c r="CN183" s="22"/>
      <c r="CO183" s="22"/>
      <c r="CP183" s="22"/>
      <c r="CQ183" s="22"/>
      <c r="CR183" s="22"/>
      <c r="CS183" s="22"/>
      <c r="CT183" s="22"/>
      <c r="CU183" s="22"/>
      <c r="CV183" s="22"/>
      <c r="CW183" s="22"/>
      <c r="CX183" s="22"/>
      <c r="CY183" s="22"/>
      <c r="CZ183" s="22"/>
      <c r="DA183" s="22"/>
      <c r="DB183" s="22"/>
      <c r="DC183" s="22"/>
      <c r="DD183" s="22"/>
      <c r="DE183" s="22"/>
      <c r="DF183" s="22"/>
      <c r="DG183" s="22"/>
      <c r="DH183" s="22"/>
      <c r="DI183" s="22"/>
      <c r="DJ183" s="22"/>
      <c r="DK183" s="22"/>
      <c r="DL183" s="22"/>
      <c r="DM183" s="22"/>
      <c r="DN183" s="22"/>
      <c r="DO183" s="22"/>
      <c r="DP183" s="22"/>
      <c r="DQ183" s="22"/>
      <c r="DR183" s="22"/>
      <c r="DS183" s="22"/>
      <c r="DT183" s="22"/>
      <c r="DU183" s="22"/>
      <c r="DV183" s="22"/>
      <c r="DW183" s="22"/>
      <c r="DX183" s="22"/>
      <c r="DY183" s="22"/>
      <c r="DZ183" s="22"/>
      <c r="EA183" s="22"/>
      <c r="EB183" s="22"/>
      <c r="EC183" s="22"/>
      <c r="ED183" s="22"/>
      <c r="EE183" s="22"/>
      <c r="EF183" s="22"/>
      <c r="EG183" s="22"/>
      <c r="EH183" s="22"/>
      <c r="EI183" s="22"/>
      <c r="EJ183" s="22"/>
      <c r="EK183" s="22"/>
      <c r="EL183" s="22"/>
      <c r="EM183" s="22"/>
      <c r="EN183" s="22"/>
      <c r="EO183" s="22"/>
      <c r="EP183" s="22"/>
      <c r="EQ183" s="22"/>
      <c r="ER183" s="22"/>
      <c r="ES183" s="22"/>
      <c r="ET183" s="22"/>
      <c r="EU183" s="22"/>
      <c r="EV183" s="22"/>
      <c r="EW183" s="22"/>
      <c r="EX183" s="22"/>
      <c r="EY183" s="22"/>
      <c r="EZ183" s="22"/>
      <c r="FA183" s="22"/>
      <c r="FB183" s="22"/>
      <c r="FC183" s="22"/>
      <c r="FD183" s="22"/>
      <c r="FE183" s="22"/>
      <c r="FF183" s="22"/>
      <c r="FG183" s="22"/>
      <c r="FH183" s="22"/>
      <c r="FI183" s="22"/>
      <c r="FJ183" s="22"/>
      <c r="FK183" s="22"/>
      <c r="FL183" s="22"/>
      <c r="FM183" s="22"/>
      <c r="FN183" s="22"/>
      <c r="FO183" s="22"/>
      <c r="FP183" s="22"/>
      <c r="FQ183" s="22"/>
      <c r="FR183" s="22"/>
      <c r="FS183" s="22"/>
      <c r="FT183" s="22"/>
      <c r="FU183" s="22"/>
      <c r="FV183" s="22"/>
      <c r="FW183" s="22"/>
      <c r="FX183" s="22"/>
      <c r="FY183" s="22"/>
      <c r="FZ183" s="22"/>
      <c r="GA183" s="22"/>
      <c r="GB183" s="22"/>
      <c r="GC183" s="22"/>
      <c r="GD183" s="22"/>
      <c r="GE183" s="22"/>
      <c r="GF183" s="22"/>
      <c r="GG183" s="22"/>
      <c r="GH183" s="22"/>
      <c r="GI183" s="22"/>
      <c r="GJ183" s="22"/>
      <c r="GK183" s="22"/>
      <c r="GL183" s="22"/>
      <c r="GM183" s="22"/>
      <c r="GN183" s="22"/>
      <c r="GO183" s="22"/>
      <c r="GP183" s="22"/>
      <c r="GQ183" s="22"/>
      <c r="GR183" s="22"/>
      <c r="GS183" s="22"/>
      <c r="GT183" s="22"/>
      <c r="GU183" s="22"/>
      <c r="GV183" s="22"/>
      <c r="GW183" s="22"/>
      <c r="GX183" s="22"/>
      <c r="GY183" s="22"/>
      <c r="GZ183" s="22"/>
      <c r="HA183" s="22"/>
      <c r="HB183" s="22"/>
      <c r="HC183" s="22"/>
      <c r="HD183" s="22"/>
      <c r="HE183" s="22"/>
      <c r="HF183" s="22"/>
      <c r="HG183" s="22"/>
      <c r="HH183" s="22"/>
      <c r="HI183" s="22"/>
      <c r="HJ183" s="22"/>
      <c r="HK183" s="22"/>
      <c r="HL183" s="22"/>
      <c r="HM183" s="22"/>
      <c r="HN183" s="22"/>
      <c r="HO183" s="22"/>
      <c r="HP183" s="22"/>
      <c r="HQ183" s="22"/>
      <c r="HR183" s="22"/>
      <c r="HS183" s="22"/>
    </row>
    <row r="184" spans="1:227" s="24" customFormat="1" ht="15" customHeight="1">
      <c r="A184" s="371"/>
      <c r="B184" s="371"/>
      <c r="C184" s="433"/>
      <c r="D184" s="324"/>
      <c r="E184" s="143"/>
      <c r="F184" s="307"/>
      <c r="G184" s="428"/>
      <c r="H184" s="428"/>
      <c r="I184" s="412"/>
      <c r="J184" s="147"/>
      <c r="K184" s="415"/>
      <c r="L184" s="28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  <c r="AA184" s="34"/>
      <c r="AB184" s="34"/>
      <c r="AC184" s="34"/>
      <c r="AD184" s="34"/>
      <c r="AE184" s="34"/>
      <c r="AF184" s="32"/>
      <c r="AG184" s="28"/>
      <c r="AH184" s="32"/>
      <c r="AI184" s="28"/>
      <c r="AJ184" s="28"/>
      <c r="AK184" s="409"/>
      <c r="AL184" s="28"/>
      <c r="AM184" s="28"/>
      <c r="AN184" s="116"/>
      <c r="AO184" s="116"/>
      <c r="AP184" s="116"/>
      <c r="AQ184" s="116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428"/>
      <c r="BC184" s="349"/>
      <c r="BD184" s="346"/>
      <c r="BE184" s="352"/>
      <c r="BF184" s="363"/>
      <c r="BG184" s="363"/>
      <c r="BH184" s="357"/>
      <c r="BI184" s="112"/>
      <c r="BJ184" s="360"/>
      <c r="BK184" s="22"/>
      <c r="BL184" s="22"/>
      <c r="BM184" s="22"/>
      <c r="BN184" s="22"/>
      <c r="BO184" s="23"/>
      <c r="BP184" s="22"/>
      <c r="BQ184" s="22"/>
      <c r="BR184" s="22"/>
      <c r="BS184" s="22"/>
      <c r="BT184" s="22"/>
      <c r="BU184" s="22"/>
      <c r="BV184" s="22"/>
      <c r="BW184" s="22"/>
      <c r="BX184" s="22"/>
      <c r="BY184" s="22"/>
      <c r="BZ184" s="22"/>
      <c r="CA184" s="22"/>
      <c r="CB184" s="22"/>
      <c r="CC184" s="22"/>
      <c r="CD184" s="22"/>
      <c r="CE184" s="22"/>
      <c r="CF184" s="22"/>
      <c r="CG184" s="22"/>
      <c r="CH184" s="22"/>
      <c r="CI184" s="22"/>
      <c r="CJ184" s="22"/>
      <c r="CK184" s="22"/>
      <c r="CL184" s="22"/>
      <c r="CM184" s="22"/>
      <c r="CN184" s="22"/>
      <c r="CO184" s="22"/>
      <c r="CP184" s="22"/>
      <c r="CQ184" s="22"/>
      <c r="CR184" s="22"/>
      <c r="CS184" s="22"/>
      <c r="CT184" s="22"/>
      <c r="CU184" s="22"/>
      <c r="CV184" s="22"/>
      <c r="CW184" s="22"/>
      <c r="CX184" s="22"/>
      <c r="CY184" s="22"/>
      <c r="CZ184" s="22"/>
      <c r="DA184" s="22"/>
      <c r="DB184" s="22"/>
      <c r="DC184" s="22"/>
      <c r="DD184" s="22"/>
      <c r="DE184" s="22"/>
      <c r="DF184" s="22"/>
      <c r="DG184" s="22"/>
      <c r="DH184" s="22"/>
      <c r="DI184" s="22"/>
      <c r="DJ184" s="22"/>
      <c r="DK184" s="22"/>
      <c r="DL184" s="22"/>
      <c r="DM184" s="22"/>
      <c r="DN184" s="22"/>
      <c r="DO184" s="22"/>
      <c r="DP184" s="22"/>
      <c r="DQ184" s="22"/>
      <c r="DR184" s="22"/>
      <c r="DS184" s="22"/>
      <c r="DT184" s="22"/>
      <c r="DU184" s="22"/>
      <c r="DV184" s="22"/>
      <c r="DW184" s="22"/>
      <c r="DX184" s="22"/>
      <c r="DY184" s="22"/>
      <c r="DZ184" s="22"/>
      <c r="EA184" s="22"/>
      <c r="EB184" s="22"/>
      <c r="EC184" s="22"/>
      <c r="ED184" s="22"/>
      <c r="EE184" s="22"/>
      <c r="EF184" s="22"/>
      <c r="EG184" s="22"/>
      <c r="EH184" s="22"/>
      <c r="EI184" s="22"/>
      <c r="EJ184" s="22"/>
      <c r="EK184" s="22"/>
      <c r="EL184" s="22"/>
      <c r="EM184" s="22"/>
      <c r="EN184" s="22"/>
      <c r="EO184" s="22"/>
      <c r="EP184" s="22"/>
      <c r="EQ184" s="22"/>
      <c r="ER184" s="22"/>
      <c r="ES184" s="22"/>
      <c r="ET184" s="22"/>
      <c r="EU184" s="22"/>
      <c r="EV184" s="22"/>
      <c r="EW184" s="22"/>
      <c r="EX184" s="22"/>
      <c r="EY184" s="22"/>
      <c r="EZ184" s="22"/>
      <c r="FA184" s="22"/>
      <c r="FB184" s="22"/>
      <c r="FC184" s="22"/>
      <c r="FD184" s="22"/>
      <c r="FE184" s="22"/>
      <c r="FF184" s="22"/>
      <c r="FG184" s="22"/>
      <c r="FH184" s="22"/>
      <c r="FI184" s="22"/>
      <c r="FJ184" s="22"/>
      <c r="FK184" s="22"/>
      <c r="FL184" s="22"/>
      <c r="FM184" s="22"/>
      <c r="FN184" s="22"/>
      <c r="FO184" s="22"/>
      <c r="FP184" s="22"/>
      <c r="FQ184" s="22"/>
      <c r="FR184" s="22"/>
      <c r="FS184" s="22"/>
      <c r="FT184" s="22"/>
      <c r="FU184" s="22"/>
      <c r="FV184" s="22"/>
      <c r="FW184" s="22"/>
      <c r="FX184" s="22"/>
      <c r="FY184" s="22"/>
      <c r="FZ184" s="22"/>
      <c r="GA184" s="22"/>
      <c r="GB184" s="22"/>
      <c r="GC184" s="22"/>
      <c r="GD184" s="22"/>
      <c r="GE184" s="22"/>
      <c r="GF184" s="22"/>
      <c r="GG184" s="22"/>
      <c r="GH184" s="22"/>
      <c r="GI184" s="22"/>
      <c r="GJ184" s="22"/>
      <c r="GK184" s="22"/>
      <c r="GL184" s="22"/>
      <c r="GM184" s="22"/>
      <c r="GN184" s="22"/>
      <c r="GO184" s="22"/>
      <c r="GP184" s="22"/>
      <c r="GQ184" s="22"/>
      <c r="GR184" s="22"/>
      <c r="GS184" s="22"/>
      <c r="GT184" s="22"/>
      <c r="GU184" s="22"/>
      <c r="GV184" s="22"/>
      <c r="GW184" s="22"/>
      <c r="GX184" s="22"/>
      <c r="GY184" s="22"/>
      <c r="GZ184" s="22"/>
      <c r="HA184" s="22"/>
      <c r="HB184" s="22"/>
      <c r="HC184" s="22"/>
      <c r="HD184" s="22"/>
      <c r="HE184" s="22"/>
      <c r="HF184" s="22"/>
      <c r="HG184" s="22"/>
      <c r="HH184" s="22"/>
      <c r="HI184" s="22"/>
      <c r="HJ184" s="22"/>
      <c r="HK184" s="22"/>
      <c r="HL184" s="22"/>
      <c r="HM184" s="22"/>
      <c r="HN184" s="22"/>
      <c r="HO184" s="22"/>
      <c r="HP184" s="22"/>
      <c r="HQ184" s="22"/>
      <c r="HR184" s="22"/>
      <c r="HS184" s="22"/>
    </row>
    <row r="185" spans="1:227" s="24" customFormat="1" ht="15" customHeight="1">
      <c r="A185" s="371"/>
      <c r="B185" s="371"/>
      <c r="C185" s="433"/>
      <c r="D185" s="324"/>
      <c r="E185" s="143"/>
      <c r="F185" s="307"/>
      <c r="G185" s="428"/>
      <c r="H185" s="428"/>
      <c r="I185" s="412"/>
      <c r="J185" s="147"/>
      <c r="K185" s="415"/>
      <c r="L185" s="28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  <c r="AA185" s="34"/>
      <c r="AB185" s="34"/>
      <c r="AC185" s="34"/>
      <c r="AD185" s="34"/>
      <c r="AE185" s="34"/>
      <c r="AF185" s="32"/>
      <c r="AG185" s="28"/>
      <c r="AH185" s="32"/>
      <c r="AI185" s="28"/>
      <c r="AJ185" s="28"/>
      <c r="AK185" s="409"/>
      <c r="AL185" s="28"/>
      <c r="AM185" s="28"/>
      <c r="AN185" s="116"/>
      <c r="AO185" s="116"/>
      <c r="AP185" s="116"/>
      <c r="AQ185" s="116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428"/>
      <c r="BC185" s="349"/>
      <c r="BD185" s="346"/>
      <c r="BE185" s="352"/>
      <c r="BF185" s="363"/>
      <c r="BG185" s="363"/>
      <c r="BH185" s="357"/>
      <c r="BI185" s="112"/>
      <c r="BJ185" s="360"/>
      <c r="BK185" s="22"/>
      <c r="BL185" s="22"/>
      <c r="BM185" s="22"/>
      <c r="BN185" s="22"/>
      <c r="BO185" s="23"/>
      <c r="BP185" s="22"/>
      <c r="BQ185" s="22"/>
      <c r="BR185" s="22"/>
      <c r="BS185" s="22"/>
      <c r="BT185" s="22"/>
      <c r="BU185" s="22"/>
      <c r="BV185" s="22"/>
      <c r="BW185" s="22"/>
      <c r="BX185" s="22"/>
      <c r="BY185" s="22"/>
      <c r="BZ185" s="22"/>
      <c r="CA185" s="22"/>
      <c r="CB185" s="22"/>
      <c r="CC185" s="22"/>
      <c r="CD185" s="22"/>
      <c r="CE185" s="22"/>
      <c r="CF185" s="22"/>
      <c r="CG185" s="22"/>
      <c r="CH185" s="22"/>
      <c r="CI185" s="22"/>
      <c r="CJ185" s="22"/>
      <c r="CK185" s="22"/>
      <c r="CL185" s="22"/>
      <c r="CM185" s="22"/>
      <c r="CN185" s="22"/>
      <c r="CO185" s="22"/>
      <c r="CP185" s="22"/>
      <c r="CQ185" s="22"/>
      <c r="CR185" s="22"/>
      <c r="CS185" s="22"/>
      <c r="CT185" s="22"/>
      <c r="CU185" s="22"/>
      <c r="CV185" s="22"/>
      <c r="CW185" s="22"/>
      <c r="CX185" s="22"/>
      <c r="CY185" s="22"/>
      <c r="CZ185" s="22"/>
      <c r="DA185" s="22"/>
      <c r="DB185" s="22"/>
      <c r="DC185" s="22"/>
      <c r="DD185" s="22"/>
      <c r="DE185" s="22"/>
      <c r="DF185" s="22"/>
      <c r="DG185" s="22"/>
      <c r="DH185" s="22"/>
      <c r="DI185" s="22"/>
      <c r="DJ185" s="22"/>
      <c r="DK185" s="22"/>
      <c r="DL185" s="22"/>
      <c r="DM185" s="22"/>
      <c r="DN185" s="22"/>
      <c r="DO185" s="22"/>
      <c r="DP185" s="22"/>
      <c r="DQ185" s="22"/>
      <c r="DR185" s="22"/>
      <c r="DS185" s="22"/>
      <c r="DT185" s="22"/>
      <c r="DU185" s="22"/>
      <c r="DV185" s="22"/>
      <c r="DW185" s="22"/>
      <c r="DX185" s="22"/>
      <c r="DY185" s="22"/>
      <c r="DZ185" s="22"/>
      <c r="EA185" s="22"/>
      <c r="EB185" s="22"/>
      <c r="EC185" s="22"/>
      <c r="ED185" s="22"/>
      <c r="EE185" s="22"/>
      <c r="EF185" s="22"/>
      <c r="EG185" s="22"/>
      <c r="EH185" s="22"/>
      <c r="EI185" s="22"/>
      <c r="EJ185" s="22"/>
      <c r="EK185" s="22"/>
      <c r="EL185" s="22"/>
      <c r="EM185" s="22"/>
      <c r="EN185" s="22"/>
      <c r="EO185" s="22"/>
      <c r="EP185" s="22"/>
      <c r="EQ185" s="22"/>
      <c r="ER185" s="22"/>
      <c r="ES185" s="22"/>
      <c r="ET185" s="22"/>
      <c r="EU185" s="22"/>
      <c r="EV185" s="22"/>
      <c r="EW185" s="22"/>
      <c r="EX185" s="22"/>
      <c r="EY185" s="22"/>
      <c r="EZ185" s="22"/>
      <c r="FA185" s="22"/>
      <c r="FB185" s="22"/>
      <c r="FC185" s="22"/>
      <c r="FD185" s="22"/>
      <c r="FE185" s="22"/>
      <c r="FF185" s="22"/>
      <c r="FG185" s="22"/>
      <c r="FH185" s="22"/>
      <c r="FI185" s="22"/>
      <c r="FJ185" s="22"/>
      <c r="FK185" s="22"/>
      <c r="FL185" s="22"/>
      <c r="FM185" s="22"/>
      <c r="FN185" s="22"/>
      <c r="FO185" s="22"/>
      <c r="FP185" s="22"/>
      <c r="FQ185" s="22"/>
      <c r="FR185" s="22"/>
      <c r="FS185" s="22"/>
      <c r="FT185" s="22"/>
      <c r="FU185" s="22"/>
      <c r="FV185" s="22"/>
      <c r="FW185" s="22"/>
      <c r="FX185" s="22"/>
      <c r="FY185" s="22"/>
      <c r="FZ185" s="22"/>
      <c r="GA185" s="22"/>
      <c r="GB185" s="22"/>
      <c r="GC185" s="22"/>
      <c r="GD185" s="22"/>
      <c r="GE185" s="22"/>
      <c r="GF185" s="22"/>
      <c r="GG185" s="22"/>
      <c r="GH185" s="22"/>
      <c r="GI185" s="22"/>
      <c r="GJ185" s="22"/>
      <c r="GK185" s="22"/>
      <c r="GL185" s="22"/>
      <c r="GM185" s="22"/>
      <c r="GN185" s="22"/>
      <c r="GO185" s="22"/>
      <c r="GP185" s="22"/>
      <c r="GQ185" s="22"/>
      <c r="GR185" s="22"/>
      <c r="GS185" s="22"/>
      <c r="GT185" s="22"/>
      <c r="GU185" s="22"/>
      <c r="GV185" s="22"/>
      <c r="GW185" s="22"/>
      <c r="GX185" s="22"/>
      <c r="GY185" s="22"/>
      <c r="GZ185" s="22"/>
      <c r="HA185" s="22"/>
      <c r="HB185" s="22"/>
      <c r="HC185" s="22"/>
      <c r="HD185" s="22"/>
      <c r="HE185" s="22"/>
      <c r="HF185" s="22"/>
      <c r="HG185" s="22"/>
      <c r="HH185" s="22"/>
      <c r="HI185" s="22"/>
      <c r="HJ185" s="22"/>
      <c r="HK185" s="22"/>
      <c r="HL185" s="22"/>
      <c r="HM185" s="22"/>
      <c r="HN185" s="22"/>
      <c r="HO185" s="22"/>
      <c r="HP185" s="22"/>
      <c r="HQ185" s="22"/>
      <c r="HR185" s="22"/>
      <c r="HS185" s="22"/>
    </row>
    <row r="186" spans="1:227" s="24" customFormat="1" ht="15" customHeight="1">
      <c r="A186" s="371"/>
      <c r="B186" s="371"/>
      <c r="C186" s="433"/>
      <c r="D186" s="324"/>
      <c r="E186" s="143"/>
      <c r="F186" s="307"/>
      <c r="G186" s="428"/>
      <c r="H186" s="428"/>
      <c r="I186" s="412"/>
      <c r="J186" s="147"/>
      <c r="K186" s="415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32"/>
      <c r="AG186" s="28"/>
      <c r="AH186" s="32"/>
      <c r="AI186" s="28"/>
      <c r="AJ186" s="28"/>
      <c r="AK186" s="409"/>
      <c r="AL186" s="28"/>
      <c r="AM186" s="28"/>
      <c r="AN186" s="116"/>
      <c r="AO186" s="116"/>
      <c r="AP186" s="116"/>
      <c r="AQ186" s="116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428"/>
      <c r="BC186" s="349"/>
      <c r="BD186" s="346"/>
      <c r="BE186" s="352"/>
      <c r="BF186" s="363"/>
      <c r="BG186" s="363"/>
      <c r="BH186" s="357"/>
      <c r="BI186" s="112"/>
      <c r="BJ186" s="360"/>
      <c r="BK186" s="22"/>
      <c r="BL186" s="22"/>
      <c r="BM186" s="22"/>
      <c r="BN186" s="22"/>
      <c r="BO186" s="23"/>
      <c r="BP186" s="22"/>
      <c r="BQ186" s="22"/>
      <c r="BR186" s="22"/>
      <c r="BS186" s="22"/>
      <c r="BT186" s="22"/>
      <c r="BU186" s="22"/>
      <c r="BV186" s="22"/>
      <c r="BW186" s="22"/>
      <c r="BX186" s="22"/>
      <c r="BY186" s="22"/>
      <c r="BZ186" s="22"/>
      <c r="CA186" s="22"/>
      <c r="CB186" s="22"/>
      <c r="CC186" s="22"/>
      <c r="CD186" s="22"/>
      <c r="CE186" s="22"/>
      <c r="CF186" s="22"/>
      <c r="CG186" s="22"/>
      <c r="CH186" s="22"/>
      <c r="CI186" s="22"/>
      <c r="CJ186" s="22"/>
      <c r="CK186" s="22"/>
      <c r="CL186" s="22"/>
      <c r="CM186" s="22"/>
      <c r="CN186" s="22"/>
      <c r="CO186" s="22"/>
      <c r="CP186" s="22"/>
      <c r="CQ186" s="22"/>
      <c r="CR186" s="22"/>
      <c r="CS186" s="22"/>
      <c r="CT186" s="22"/>
      <c r="CU186" s="22"/>
      <c r="CV186" s="22"/>
      <c r="CW186" s="22"/>
      <c r="CX186" s="22"/>
      <c r="CY186" s="22"/>
      <c r="CZ186" s="22"/>
      <c r="DA186" s="22"/>
      <c r="DB186" s="22"/>
      <c r="DC186" s="22"/>
      <c r="DD186" s="22"/>
      <c r="DE186" s="22"/>
      <c r="DF186" s="22"/>
      <c r="DG186" s="22"/>
      <c r="DH186" s="22"/>
      <c r="DI186" s="22"/>
      <c r="DJ186" s="22"/>
      <c r="DK186" s="22"/>
      <c r="DL186" s="22"/>
      <c r="DM186" s="22"/>
      <c r="DN186" s="22"/>
      <c r="DO186" s="22"/>
      <c r="DP186" s="22"/>
      <c r="DQ186" s="22"/>
      <c r="DR186" s="22"/>
      <c r="DS186" s="22"/>
      <c r="DT186" s="22"/>
      <c r="DU186" s="22"/>
      <c r="DV186" s="22"/>
      <c r="DW186" s="22"/>
      <c r="DX186" s="22"/>
      <c r="DY186" s="22"/>
      <c r="DZ186" s="22"/>
      <c r="EA186" s="22"/>
      <c r="EB186" s="22"/>
      <c r="EC186" s="22"/>
      <c r="ED186" s="22"/>
      <c r="EE186" s="22"/>
      <c r="EF186" s="22"/>
      <c r="EG186" s="22"/>
      <c r="EH186" s="22"/>
      <c r="EI186" s="22"/>
      <c r="EJ186" s="22"/>
      <c r="EK186" s="22"/>
      <c r="EL186" s="22"/>
      <c r="EM186" s="22"/>
      <c r="EN186" s="22"/>
      <c r="EO186" s="22"/>
      <c r="EP186" s="22"/>
      <c r="EQ186" s="22"/>
      <c r="ER186" s="22"/>
      <c r="ES186" s="22"/>
      <c r="ET186" s="22"/>
      <c r="EU186" s="22"/>
      <c r="EV186" s="22"/>
      <c r="EW186" s="22"/>
      <c r="EX186" s="22"/>
      <c r="EY186" s="22"/>
      <c r="EZ186" s="22"/>
      <c r="FA186" s="22"/>
      <c r="FB186" s="22"/>
      <c r="FC186" s="22"/>
      <c r="FD186" s="22"/>
      <c r="FE186" s="22"/>
      <c r="FF186" s="22"/>
      <c r="FG186" s="22"/>
      <c r="FH186" s="22"/>
      <c r="FI186" s="22"/>
      <c r="FJ186" s="22"/>
      <c r="FK186" s="22"/>
      <c r="FL186" s="22"/>
      <c r="FM186" s="22"/>
      <c r="FN186" s="22"/>
      <c r="FO186" s="22"/>
      <c r="FP186" s="22"/>
      <c r="FQ186" s="22"/>
      <c r="FR186" s="22"/>
      <c r="FS186" s="22"/>
      <c r="FT186" s="22"/>
      <c r="FU186" s="22"/>
      <c r="FV186" s="22"/>
      <c r="FW186" s="22"/>
      <c r="FX186" s="22"/>
      <c r="FY186" s="22"/>
      <c r="FZ186" s="22"/>
      <c r="GA186" s="22"/>
      <c r="GB186" s="22"/>
      <c r="GC186" s="22"/>
      <c r="GD186" s="22"/>
      <c r="GE186" s="22"/>
      <c r="GF186" s="22"/>
      <c r="GG186" s="22"/>
      <c r="GH186" s="22"/>
      <c r="GI186" s="22"/>
      <c r="GJ186" s="22"/>
      <c r="GK186" s="22"/>
      <c r="GL186" s="22"/>
      <c r="GM186" s="22"/>
      <c r="GN186" s="22"/>
      <c r="GO186" s="22"/>
      <c r="GP186" s="22"/>
      <c r="GQ186" s="22"/>
      <c r="GR186" s="22"/>
      <c r="GS186" s="22"/>
      <c r="GT186" s="22"/>
      <c r="GU186" s="22"/>
      <c r="GV186" s="22"/>
      <c r="GW186" s="22"/>
      <c r="GX186" s="22"/>
      <c r="GY186" s="22"/>
      <c r="GZ186" s="22"/>
      <c r="HA186" s="22"/>
      <c r="HB186" s="22"/>
      <c r="HC186" s="22"/>
      <c r="HD186" s="22"/>
      <c r="HE186" s="22"/>
      <c r="HF186" s="22"/>
      <c r="HG186" s="22"/>
      <c r="HH186" s="22"/>
      <c r="HI186" s="22"/>
      <c r="HJ186" s="22"/>
      <c r="HK186" s="22"/>
      <c r="HL186" s="22"/>
      <c r="HM186" s="22"/>
      <c r="HN186" s="22"/>
      <c r="HO186" s="22"/>
      <c r="HP186" s="22"/>
      <c r="HQ186" s="22"/>
      <c r="HR186" s="22"/>
      <c r="HS186" s="22"/>
    </row>
    <row r="187" spans="1:227" s="24" customFormat="1" ht="15.75" customHeight="1" thickBot="1">
      <c r="A187" s="372"/>
      <c r="B187" s="372"/>
      <c r="C187" s="434"/>
      <c r="D187" s="325"/>
      <c r="E187" s="144"/>
      <c r="F187" s="308"/>
      <c r="G187" s="429"/>
      <c r="H187" s="429"/>
      <c r="I187" s="413"/>
      <c r="J187" s="149"/>
      <c r="K187" s="416"/>
      <c r="L187" s="39"/>
      <c r="M187" s="39"/>
      <c r="N187" s="39"/>
      <c r="O187" s="39"/>
      <c r="P187" s="39"/>
      <c r="Q187" s="39"/>
      <c r="R187" s="39"/>
      <c r="S187" s="39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40"/>
      <c r="AF187" s="38"/>
      <c r="AG187" s="39"/>
      <c r="AH187" s="38"/>
      <c r="AI187" s="39"/>
      <c r="AJ187" s="39"/>
      <c r="AK187" s="410"/>
      <c r="AL187" s="40"/>
      <c r="AM187" s="40"/>
      <c r="AN187" s="117"/>
      <c r="AO187" s="117"/>
      <c r="AP187" s="117"/>
      <c r="AQ187" s="117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29"/>
      <c r="BC187" s="350"/>
      <c r="BD187" s="347"/>
      <c r="BE187" s="353"/>
      <c r="BF187" s="364"/>
      <c r="BG187" s="364"/>
      <c r="BH187" s="358"/>
      <c r="BI187" s="113"/>
      <c r="BJ187" s="361"/>
      <c r="BK187" s="22"/>
      <c r="BL187" s="22"/>
      <c r="BM187" s="22"/>
      <c r="BN187" s="22"/>
      <c r="BO187" s="23"/>
      <c r="BP187" s="22"/>
      <c r="BQ187" s="22"/>
      <c r="BR187" s="22"/>
      <c r="BS187" s="22"/>
      <c r="BT187" s="22"/>
      <c r="BU187" s="22"/>
      <c r="BV187" s="22"/>
      <c r="BW187" s="22"/>
      <c r="BX187" s="22"/>
      <c r="BY187" s="22"/>
      <c r="BZ187" s="22"/>
      <c r="CA187" s="22"/>
      <c r="CB187" s="22"/>
      <c r="CC187" s="22"/>
      <c r="CD187" s="22"/>
      <c r="CE187" s="22"/>
      <c r="CF187" s="22"/>
      <c r="CG187" s="22"/>
      <c r="CH187" s="22"/>
      <c r="CI187" s="22"/>
      <c r="CJ187" s="22"/>
      <c r="CK187" s="22"/>
      <c r="CL187" s="22"/>
      <c r="CM187" s="22"/>
      <c r="CN187" s="22"/>
      <c r="CO187" s="22"/>
      <c r="CP187" s="22"/>
      <c r="CQ187" s="22"/>
      <c r="CR187" s="22"/>
      <c r="CS187" s="22"/>
      <c r="CT187" s="22"/>
      <c r="CU187" s="22"/>
      <c r="CV187" s="22"/>
      <c r="CW187" s="22"/>
      <c r="CX187" s="22"/>
      <c r="CY187" s="22"/>
      <c r="CZ187" s="22"/>
      <c r="DA187" s="22"/>
      <c r="DB187" s="22"/>
      <c r="DC187" s="22"/>
      <c r="DD187" s="22"/>
      <c r="DE187" s="22"/>
      <c r="DF187" s="22"/>
      <c r="DG187" s="22"/>
      <c r="DH187" s="22"/>
      <c r="DI187" s="22"/>
      <c r="DJ187" s="22"/>
      <c r="DK187" s="22"/>
      <c r="DL187" s="22"/>
      <c r="DM187" s="22"/>
      <c r="DN187" s="22"/>
      <c r="DO187" s="22"/>
      <c r="DP187" s="22"/>
      <c r="DQ187" s="22"/>
      <c r="DR187" s="22"/>
      <c r="DS187" s="22"/>
      <c r="DT187" s="22"/>
      <c r="DU187" s="22"/>
      <c r="DV187" s="22"/>
      <c r="DW187" s="22"/>
      <c r="DX187" s="22"/>
      <c r="DY187" s="22"/>
      <c r="DZ187" s="22"/>
      <c r="EA187" s="22"/>
      <c r="EB187" s="22"/>
      <c r="EC187" s="22"/>
      <c r="ED187" s="22"/>
      <c r="EE187" s="22"/>
      <c r="EF187" s="22"/>
      <c r="EG187" s="22"/>
      <c r="EH187" s="22"/>
      <c r="EI187" s="22"/>
      <c r="EJ187" s="22"/>
      <c r="EK187" s="22"/>
      <c r="EL187" s="22"/>
      <c r="EM187" s="22"/>
      <c r="EN187" s="22"/>
      <c r="EO187" s="22"/>
      <c r="EP187" s="22"/>
      <c r="EQ187" s="22"/>
      <c r="ER187" s="22"/>
      <c r="ES187" s="22"/>
      <c r="ET187" s="22"/>
      <c r="EU187" s="22"/>
      <c r="EV187" s="22"/>
      <c r="EW187" s="22"/>
      <c r="EX187" s="22"/>
      <c r="EY187" s="22"/>
      <c r="EZ187" s="22"/>
      <c r="FA187" s="22"/>
      <c r="FB187" s="22"/>
      <c r="FC187" s="22"/>
      <c r="FD187" s="22"/>
      <c r="FE187" s="22"/>
      <c r="FF187" s="22"/>
      <c r="FG187" s="22"/>
      <c r="FH187" s="22"/>
      <c r="FI187" s="22"/>
      <c r="FJ187" s="22"/>
      <c r="FK187" s="22"/>
      <c r="FL187" s="22"/>
      <c r="FM187" s="22"/>
      <c r="FN187" s="22"/>
      <c r="FO187" s="22"/>
      <c r="FP187" s="22"/>
      <c r="FQ187" s="22"/>
      <c r="FR187" s="22"/>
      <c r="FS187" s="22"/>
      <c r="FT187" s="22"/>
      <c r="FU187" s="22"/>
      <c r="FV187" s="22"/>
      <c r="FW187" s="22"/>
      <c r="FX187" s="22"/>
      <c r="FY187" s="22"/>
      <c r="FZ187" s="22"/>
      <c r="GA187" s="22"/>
      <c r="GB187" s="22"/>
      <c r="GC187" s="22"/>
      <c r="GD187" s="22"/>
      <c r="GE187" s="22"/>
      <c r="GF187" s="22"/>
      <c r="GG187" s="22"/>
      <c r="GH187" s="22"/>
      <c r="GI187" s="22"/>
      <c r="GJ187" s="22"/>
      <c r="GK187" s="22"/>
      <c r="GL187" s="22"/>
      <c r="GM187" s="22"/>
      <c r="GN187" s="22"/>
      <c r="GO187" s="22"/>
      <c r="GP187" s="22"/>
      <c r="GQ187" s="22"/>
      <c r="GR187" s="22"/>
      <c r="GS187" s="22"/>
      <c r="GT187" s="22"/>
      <c r="GU187" s="22"/>
      <c r="GV187" s="22"/>
      <c r="GW187" s="22"/>
      <c r="GX187" s="22"/>
      <c r="GY187" s="22"/>
      <c r="GZ187" s="22"/>
      <c r="HA187" s="22"/>
      <c r="HB187" s="22"/>
      <c r="HC187" s="22"/>
      <c r="HD187" s="22"/>
      <c r="HE187" s="22"/>
      <c r="HF187" s="22"/>
      <c r="HG187" s="22"/>
      <c r="HH187" s="22"/>
      <c r="HI187" s="22"/>
      <c r="HJ187" s="22"/>
      <c r="HK187" s="22"/>
      <c r="HL187" s="22"/>
      <c r="HM187" s="22"/>
      <c r="HN187" s="22"/>
      <c r="HO187" s="22"/>
      <c r="HP187" s="22"/>
      <c r="HQ187" s="22"/>
      <c r="HR187" s="22"/>
      <c r="HS187" s="22"/>
    </row>
    <row r="188" spans="1:227" s="31" customFormat="1" ht="28.5" customHeight="1" thickBot="1">
      <c r="A188" s="446" t="s">
        <v>24</v>
      </c>
      <c r="B188" s="447"/>
      <c r="C188" s="447"/>
      <c r="D188" s="447"/>
      <c r="E188" s="447"/>
      <c r="F188" s="447"/>
      <c r="G188" s="447"/>
      <c r="H188" s="447"/>
      <c r="I188" s="135">
        <f>COUNTA(I8:I187)</f>
        <v>8</v>
      </c>
      <c r="J188" s="132"/>
      <c r="K188" s="133">
        <f t="shared" ref="K188:AE188" si="85">SUM(K8:K187)</f>
        <v>15.136363636363637</v>
      </c>
      <c r="L188" s="60">
        <f t="shared" si="85"/>
        <v>25</v>
      </c>
      <c r="M188" s="60">
        <f t="shared" si="85"/>
        <v>25</v>
      </c>
      <c r="N188" s="60">
        <f t="shared" si="85"/>
        <v>26</v>
      </c>
      <c r="O188" s="60">
        <f t="shared" si="85"/>
        <v>27</v>
      </c>
      <c r="P188" s="60">
        <f t="shared" si="85"/>
        <v>28</v>
      </c>
      <c r="Q188" s="60">
        <f t="shared" si="85"/>
        <v>31</v>
      </c>
      <c r="R188" s="60">
        <f t="shared" si="85"/>
        <v>35</v>
      </c>
      <c r="S188" s="60">
        <f t="shared" si="85"/>
        <v>35</v>
      </c>
      <c r="T188" s="60">
        <f t="shared" si="85"/>
        <v>0</v>
      </c>
      <c r="U188" s="60">
        <f t="shared" si="85"/>
        <v>0</v>
      </c>
      <c r="V188" s="60">
        <f t="shared" si="85"/>
        <v>0</v>
      </c>
      <c r="W188" s="60">
        <f t="shared" si="85"/>
        <v>0</v>
      </c>
      <c r="X188" s="60">
        <f t="shared" si="85"/>
        <v>0</v>
      </c>
      <c r="Y188" s="60">
        <f t="shared" si="85"/>
        <v>0</v>
      </c>
      <c r="Z188" s="60">
        <f t="shared" si="85"/>
        <v>0</v>
      </c>
      <c r="AA188" s="60">
        <f t="shared" si="85"/>
        <v>0</v>
      </c>
      <c r="AB188" s="60">
        <f t="shared" si="85"/>
        <v>0</v>
      </c>
      <c r="AC188" s="60">
        <f t="shared" si="85"/>
        <v>0</v>
      </c>
      <c r="AD188" s="60">
        <f t="shared" si="85"/>
        <v>0</v>
      </c>
      <c r="AE188" s="60">
        <f t="shared" si="85"/>
        <v>0</v>
      </c>
      <c r="AF188" s="137">
        <f>COUNTA(AF8:AF187)</f>
        <v>0</v>
      </c>
      <c r="AG188" s="60">
        <f>SUM(AG8:AG187)</f>
        <v>0</v>
      </c>
      <c r="AH188" s="137">
        <f>COUNTA(AH8:AH187)</f>
        <v>3</v>
      </c>
      <c r="AI188" s="60">
        <f t="shared" ref="AI188:BA188" si="86">SUM(AI8:AI187)</f>
        <v>62</v>
      </c>
      <c r="AJ188" s="60">
        <f t="shared" si="86"/>
        <v>0</v>
      </c>
      <c r="AK188" s="59">
        <f t="shared" si="86"/>
        <v>294</v>
      </c>
      <c r="AL188" s="59">
        <f t="shared" si="86"/>
        <v>45</v>
      </c>
      <c r="AM188" s="59">
        <f t="shared" si="86"/>
        <v>10</v>
      </c>
      <c r="AN188" s="59">
        <f t="shared" si="86"/>
        <v>9</v>
      </c>
      <c r="AO188" s="59">
        <f t="shared" si="86"/>
        <v>0</v>
      </c>
      <c r="AP188" s="59">
        <f t="shared" si="86"/>
        <v>0</v>
      </c>
      <c r="AQ188" s="59">
        <f t="shared" si="86"/>
        <v>2</v>
      </c>
      <c r="AR188" s="59">
        <f t="shared" si="86"/>
        <v>0</v>
      </c>
      <c r="AS188" s="59">
        <f t="shared" si="86"/>
        <v>0</v>
      </c>
      <c r="AT188" s="59">
        <f t="shared" si="86"/>
        <v>4</v>
      </c>
      <c r="AU188" s="59">
        <f t="shared" si="86"/>
        <v>0</v>
      </c>
      <c r="AV188" s="59">
        <f t="shared" si="86"/>
        <v>0</v>
      </c>
      <c r="AW188" s="59">
        <f t="shared" si="86"/>
        <v>0</v>
      </c>
      <c r="AX188" s="59">
        <f t="shared" si="86"/>
        <v>2</v>
      </c>
      <c r="AY188" s="59">
        <f t="shared" si="86"/>
        <v>0</v>
      </c>
      <c r="AZ188" s="59">
        <f t="shared" si="86"/>
        <v>0</v>
      </c>
      <c r="BA188" s="59">
        <f t="shared" si="86"/>
        <v>0</v>
      </c>
      <c r="BB188" s="130">
        <f>COUNTA(BB8:BB187)</f>
        <v>8</v>
      </c>
      <c r="BC188" s="58">
        <f>SUM(BC8:BC187)</f>
        <v>15</v>
      </c>
      <c r="BD188" s="58">
        <f>SUM(BD8:BD187)</f>
        <v>381</v>
      </c>
      <c r="BE188" s="58">
        <f>IFERROR(AVERAGE(BE8:BE187),0)</f>
        <v>23.111111111111111</v>
      </c>
      <c r="BF188" s="58">
        <f>SUM(BF8:BF187)</f>
        <v>8</v>
      </c>
      <c r="BG188" s="58">
        <f>SUM(BG8:BG187)</f>
        <v>0</v>
      </c>
      <c r="BH188" s="58">
        <f>SUM(BH8:BH187)</f>
        <v>4</v>
      </c>
      <c r="BI188" s="109"/>
      <c r="BJ188" s="57"/>
      <c r="BK188" s="19"/>
      <c r="BL188" s="19"/>
      <c r="BM188" s="19"/>
      <c r="BN188" s="19"/>
      <c r="BO188" s="29"/>
      <c r="BP188" s="19"/>
      <c r="BQ188" s="19"/>
      <c r="BR188" s="30"/>
      <c r="BS188" s="30"/>
      <c r="BT188" s="19"/>
      <c r="BU188" s="19"/>
      <c r="BV188" s="19"/>
      <c r="BW188" s="19"/>
      <c r="BX188" s="19"/>
      <c r="BY188" s="19"/>
      <c r="BZ188" s="19"/>
      <c r="CA188" s="19"/>
      <c r="CB188" s="19"/>
      <c r="CC188" s="19"/>
      <c r="CD188" s="19"/>
      <c r="CE188" s="19"/>
      <c r="CF188" s="19"/>
      <c r="CG188" s="19"/>
      <c r="CH188" s="19"/>
      <c r="CI188" s="19"/>
      <c r="CJ188" s="19"/>
      <c r="CK188" s="19"/>
      <c r="CL188" s="19"/>
      <c r="CM188" s="19"/>
      <c r="CN188" s="19"/>
      <c r="CO188" s="19"/>
      <c r="CP188" s="19"/>
      <c r="CQ188" s="19"/>
      <c r="CR188" s="19"/>
      <c r="CS188" s="19"/>
      <c r="CT188" s="19"/>
      <c r="CU188" s="19"/>
      <c r="CV188" s="19"/>
      <c r="CW188" s="19"/>
      <c r="CX188" s="19"/>
      <c r="CY188" s="19"/>
      <c r="CZ188" s="19"/>
      <c r="DA188" s="19"/>
      <c r="DB188" s="19"/>
      <c r="DC188" s="19"/>
      <c r="DD188" s="19"/>
      <c r="DE188" s="19"/>
      <c r="DF188" s="19"/>
      <c r="DG188" s="19"/>
      <c r="DH188" s="19"/>
      <c r="DI188" s="19"/>
      <c r="DJ188" s="19"/>
      <c r="DK188" s="19"/>
      <c r="DL188" s="19"/>
      <c r="DM188" s="19"/>
      <c r="DN188" s="19"/>
      <c r="DO188" s="19"/>
      <c r="DP188" s="19"/>
      <c r="DQ188" s="19"/>
      <c r="DR188" s="19"/>
      <c r="DS188" s="19"/>
      <c r="DT188" s="19"/>
      <c r="DU188" s="19"/>
      <c r="DV188" s="19"/>
      <c r="DW188" s="19"/>
      <c r="DX188" s="19"/>
      <c r="DY188" s="19"/>
      <c r="DZ188" s="19"/>
      <c r="EA188" s="19"/>
      <c r="EB188" s="19"/>
      <c r="EC188" s="19"/>
      <c r="ED188" s="19"/>
      <c r="EE188" s="19"/>
      <c r="EF188" s="19"/>
      <c r="EG188" s="19"/>
      <c r="EH188" s="19"/>
      <c r="EI188" s="19"/>
      <c r="EJ188" s="19"/>
      <c r="EK188" s="19"/>
      <c r="EL188" s="19"/>
      <c r="EM188" s="19"/>
      <c r="EN188" s="19"/>
      <c r="EO188" s="19"/>
      <c r="EP188" s="19"/>
      <c r="EQ188" s="19"/>
      <c r="ER188" s="19"/>
      <c r="ES188" s="19"/>
      <c r="ET188" s="19"/>
      <c r="EU188" s="19"/>
      <c r="EV188" s="19"/>
      <c r="EW188" s="19"/>
      <c r="EX188" s="19"/>
      <c r="EY188" s="19"/>
      <c r="EZ188" s="19"/>
      <c r="FA188" s="19"/>
      <c r="FB188" s="19"/>
      <c r="FC188" s="19"/>
      <c r="FD188" s="19"/>
      <c r="FE188" s="19"/>
      <c r="FF188" s="19"/>
      <c r="FG188" s="19"/>
      <c r="FH188" s="19"/>
      <c r="FI188" s="19"/>
      <c r="FJ188" s="19"/>
      <c r="FK188" s="19"/>
      <c r="FL188" s="19"/>
      <c r="FM188" s="19"/>
      <c r="FN188" s="19"/>
      <c r="FO188" s="19"/>
      <c r="FP188" s="19"/>
      <c r="FQ188" s="19"/>
      <c r="FR188" s="19"/>
      <c r="FS188" s="19"/>
      <c r="FT188" s="19"/>
      <c r="FU188" s="19"/>
      <c r="FV188" s="19"/>
      <c r="FW188" s="19"/>
      <c r="FX188" s="19"/>
      <c r="FY188" s="19"/>
      <c r="FZ188" s="19"/>
      <c r="GA188" s="19"/>
      <c r="GB188" s="19"/>
      <c r="GC188" s="19"/>
      <c r="GD188" s="19"/>
      <c r="GE188" s="19"/>
      <c r="GF188" s="19"/>
      <c r="GG188" s="19"/>
      <c r="GH188" s="19"/>
      <c r="GI188" s="19"/>
      <c r="GJ188" s="19"/>
      <c r="GK188" s="19"/>
      <c r="GL188" s="19"/>
      <c r="GM188" s="19"/>
      <c r="GN188" s="19"/>
      <c r="GO188" s="19"/>
      <c r="GP188" s="19"/>
      <c r="GQ188" s="19"/>
      <c r="GR188" s="19"/>
      <c r="GS188" s="19"/>
      <c r="GT188" s="19"/>
      <c r="GU188" s="19"/>
      <c r="GV188" s="19"/>
      <c r="GW188" s="19"/>
      <c r="GX188" s="19"/>
      <c r="GY188" s="19"/>
      <c r="GZ188" s="19"/>
      <c r="HA188" s="19"/>
      <c r="HB188" s="19"/>
      <c r="HC188" s="19"/>
      <c r="HD188" s="19"/>
      <c r="HE188" s="19"/>
      <c r="HF188" s="19"/>
      <c r="HG188" s="19"/>
      <c r="HH188" s="19"/>
      <c r="HI188" s="19"/>
      <c r="HJ188" s="19"/>
      <c r="HK188" s="19"/>
      <c r="HL188" s="19"/>
      <c r="HM188" s="19"/>
      <c r="HN188" s="19"/>
      <c r="HO188" s="19"/>
      <c r="HP188" s="19"/>
      <c r="HQ188" s="19"/>
      <c r="HR188" s="19"/>
      <c r="HS188" s="19"/>
    </row>
    <row r="189" spans="1:227" ht="30" customHeight="1" thickBot="1">
      <c r="A189" s="41"/>
      <c r="B189" s="36"/>
      <c r="C189" s="36"/>
      <c r="D189" s="36"/>
      <c r="E189" s="36"/>
      <c r="F189" s="36"/>
      <c r="G189" s="36"/>
      <c r="H189" s="36"/>
      <c r="I189" s="42"/>
      <c r="J189" s="43"/>
      <c r="K189" s="36"/>
      <c r="L189" s="43"/>
      <c r="M189" s="4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11">
        <f>BD188-(AG188+AI188+AJ188+AO188+AP188)</f>
        <v>319</v>
      </c>
      <c r="BE189" s="35"/>
      <c r="BF189" s="35"/>
      <c r="BG189" s="44"/>
      <c r="BH189" s="44"/>
      <c r="BI189" s="44"/>
      <c r="BJ189" s="103"/>
    </row>
    <row r="190" spans="1:227" ht="15.75" thickBot="1">
      <c r="A190" s="46" t="s">
        <v>19</v>
      </c>
      <c r="B190" s="310" t="s">
        <v>1067</v>
      </c>
      <c r="C190" s="47"/>
      <c r="D190" s="47"/>
      <c r="E190" s="18"/>
      <c r="F190" s="18"/>
      <c r="G190" s="18"/>
      <c r="H190" s="18"/>
      <c r="I190" s="35"/>
      <c r="J190" s="18"/>
      <c r="K190" s="18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7"/>
      <c r="AT190" s="37"/>
      <c r="AU190" s="37"/>
      <c r="AV190" s="108"/>
      <c r="AW190" s="108"/>
      <c r="AX190" s="108"/>
      <c r="AY190" s="37"/>
      <c r="AZ190" s="37"/>
      <c r="BA190" s="37"/>
      <c r="BB190" s="35"/>
      <c r="BC190" s="35"/>
      <c r="BD190" s="313">
        <f>BD189-BC188</f>
        <v>304</v>
      </c>
      <c r="BE190" s="68"/>
      <c r="BF190" s="68"/>
      <c r="BG190" s="48"/>
      <c r="BH190" s="48"/>
      <c r="BI190" s="48"/>
      <c r="BJ190" s="103"/>
    </row>
    <row r="191" spans="1:227">
      <c r="A191" s="46"/>
      <c r="B191" s="43"/>
      <c r="C191" s="43"/>
      <c r="D191" s="43"/>
      <c r="E191" s="35"/>
      <c r="F191" s="35"/>
      <c r="G191" s="35"/>
      <c r="H191" s="35"/>
      <c r="I191" s="35"/>
      <c r="J191" s="35"/>
      <c r="K191" s="35"/>
      <c r="L191" s="3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42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6"/>
      <c r="BE191" s="36"/>
      <c r="BF191" s="36"/>
      <c r="BG191" s="49"/>
      <c r="BH191" s="49"/>
      <c r="BI191" s="49"/>
      <c r="BJ191" s="103"/>
    </row>
    <row r="192" spans="1:227">
      <c r="A192" s="46"/>
      <c r="B192" s="36"/>
      <c r="C192" s="36"/>
      <c r="D192" s="36"/>
      <c r="E192" s="36"/>
      <c r="F192" s="36"/>
      <c r="G192" s="36"/>
      <c r="H192" s="36"/>
      <c r="I192" s="35"/>
      <c r="J192" s="36" t="s">
        <v>1005</v>
      </c>
      <c r="K192" s="36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6"/>
      <c r="Z192" s="36"/>
      <c r="AA192" s="50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51"/>
      <c r="AT192" s="51"/>
      <c r="AU192" s="51"/>
      <c r="AV192" s="51"/>
      <c r="AW192" s="51"/>
      <c r="AX192" s="51"/>
      <c r="AY192" s="51"/>
      <c r="AZ192" s="51"/>
      <c r="BA192" s="51"/>
      <c r="BB192" s="35"/>
      <c r="BC192" s="35"/>
      <c r="BD192" s="421"/>
      <c r="BE192" s="421"/>
      <c r="BF192" s="421"/>
      <c r="BG192" s="421"/>
      <c r="BH192" s="421"/>
      <c r="BI192" s="421"/>
      <c r="BJ192" s="422"/>
    </row>
    <row r="193" spans="1:62">
      <c r="A193" s="46"/>
      <c r="B193" s="19"/>
      <c r="C193" s="19"/>
      <c r="D193" s="19"/>
      <c r="E193" s="52"/>
      <c r="F193" s="52"/>
      <c r="G193" s="52"/>
      <c r="H193" s="52"/>
      <c r="I193" s="36"/>
      <c r="J193" s="46" t="s">
        <v>20</v>
      </c>
      <c r="K193" s="52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  <c r="AR193" s="35"/>
      <c r="AS193" s="35"/>
      <c r="AT193" s="35"/>
      <c r="AU193" s="35"/>
      <c r="AV193" s="35"/>
      <c r="AW193" s="35"/>
      <c r="AX193" s="35"/>
      <c r="AY193" s="35"/>
      <c r="AZ193" s="35"/>
      <c r="BA193" s="35"/>
      <c r="BB193" s="35"/>
      <c r="BC193" s="35"/>
      <c r="BD193" s="418" t="s">
        <v>27</v>
      </c>
      <c r="BE193" s="418"/>
      <c r="BF193" s="418"/>
      <c r="BG193" s="418"/>
      <c r="BH193" s="46" t="s">
        <v>28</v>
      </c>
      <c r="BI193" s="110"/>
      <c r="BJ193" s="104"/>
    </row>
    <row r="194" spans="1:62">
      <c r="A194" s="46"/>
      <c r="B194" s="36"/>
      <c r="C194" s="36"/>
      <c r="D194" s="36"/>
      <c r="E194" s="36"/>
      <c r="F194" s="36"/>
      <c r="G194" s="36"/>
      <c r="H194" s="36"/>
      <c r="I194" s="35"/>
      <c r="J194" s="37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53"/>
      <c r="Z194" s="53"/>
      <c r="AA194" s="54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417" t="s">
        <v>21</v>
      </c>
      <c r="BE194" s="417"/>
      <c r="BF194" s="417"/>
      <c r="BG194" s="417"/>
      <c r="BH194" s="55"/>
      <c r="BI194" s="55"/>
      <c r="BJ194" s="105"/>
    </row>
    <row r="195" spans="1:62">
      <c r="A195" s="46"/>
      <c r="B195" s="43"/>
      <c r="C195" s="43"/>
      <c r="D195" s="43"/>
      <c r="E195" s="35"/>
      <c r="F195" s="35"/>
      <c r="G195" s="35"/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7"/>
      <c r="Z195" s="37"/>
      <c r="AA195" s="42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  <c r="AR195" s="35"/>
      <c r="AS195" s="35"/>
      <c r="AT195" s="35"/>
      <c r="AU195" s="35"/>
      <c r="AV195" s="35"/>
      <c r="AW195" s="35"/>
      <c r="AX195" s="35"/>
      <c r="AY195" s="35"/>
      <c r="AZ195" s="35"/>
      <c r="BA195" s="35"/>
      <c r="BB195" s="35"/>
      <c r="BC195" s="35"/>
      <c r="BD195" s="35"/>
      <c r="BE195" s="35"/>
      <c r="BF195" s="35"/>
      <c r="BG195" s="44"/>
      <c r="BH195" s="44"/>
      <c r="BI195" s="44"/>
      <c r="BJ195" s="103"/>
    </row>
  </sheetData>
  <sheetProtection formatCells="0" insertColumns="0" insertRows="0" deleteColumns="0" deleteRows="0" sort="0" autoFilter="0"/>
  <mergeCells count="382">
    <mergeCell ref="A188:H188"/>
    <mergeCell ref="BB88:BB97"/>
    <mergeCell ref="BB98:BB107"/>
    <mergeCell ref="BB108:BB117"/>
    <mergeCell ref="BB118:BB127"/>
    <mergeCell ref="BB128:BB137"/>
    <mergeCell ref="BB138:BB147"/>
    <mergeCell ref="BB148:BB157"/>
    <mergeCell ref="BB158:BB167"/>
    <mergeCell ref="C98:C107"/>
    <mergeCell ref="C108:C117"/>
    <mergeCell ref="C118:C127"/>
    <mergeCell ref="C128:C137"/>
    <mergeCell ref="C138:C147"/>
    <mergeCell ref="C148:C157"/>
    <mergeCell ref="C168:C177"/>
    <mergeCell ref="C178:C187"/>
    <mergeCell ref="K178:K187"/>
    <mergeCell ref="AK178:AK187"/>
    <mergeCell ref="BB18:BB27"/>
    <mergeCell ref="BB28:BB37"/>
    <mergeCell ref="BB38:BB47"/>
    <mergeCell ref="BB48:BB57"/>
    <mergeCell ref="BB58:BB67"/>
    <mergeCell ref="BB68:BB77"/>
    <mergeCell ref="BB78:BB87"/>
    <mergeCell ref="BB1:BC1"/>
    <mergeCell ref="BF1:BF7"/>
    <mergeCell ref="BF78:BF87"/>
    <mergeCell ref="BF68:BF77"/>
    <mergeCell ref="BF58:BF67"/>
    <mergeCell ref="A178:A187"/>
    <mergeCell ref="B178:B187"/>
    <mergeCell ref="G178:G187"/>
    <mergeCell ref="H178:H187"/>
    <mergeCell ref="I178:I187"/>
    <mergeCell ref="A158:A167"/>
    <mergeCell ref="B158:B167"/>
    <mergeCell ref="A168:A177"/>
    <mergeCell ref="B168:B177"/>
    <mergeCell ref="G168:G177"/>
    <mergeCell ref="C158:C167"/>
    <mergeCell ref="BB168:BB177"/>
    <mergeCell ref="BC168:BC177"/>
    <mergeCell ref="D178:D187"/>
    <mergeCell ref="BD178:BD187"/>
    <mergeCell ref="BE168:BE177"/>
    <mergeCell ref="BE178:BE187"/>
    <mergeCell ref="BJ178:BJ187"/>
    <mergeCell ref="BB178:BB187"/>
    <mergeCell ref="BH168:BH177"/>
    <mergeCell ref="BJ168:BJ177"/>
    <mergeCell ref="BG168:BG177"/>
    <mergeCell ref="BD168:BD177"/>
    <mergeCell ref="BF168:BF177"/>
    <mergeCell ref="H168:H177"/>
    <mergeCell ref="I168:I177"/>
    <mergeCell ref="K168:K177"/>
    <mergeCell ref="AK168:AK177"/>
    <mergeCell ref="D168:D177"/>
    <mergeCell ref="BF178:BF187"/>
    <mergeCell ref="BC178:BC187"/>
    <mergeCell ref="BE158:BE167"/>
    <mergeCell ref="BE148:BE157"/>
    <mergeCell ref="D148:D157"/>
    <mergeCell ref="D158:D167"/>
    <mergeCell ref="BJ138:BJ147"/>
    <mergeCell ref="BF158:BF167"/>
    <mergeCell ref="BG158:BG167"/>
    <mergeCell ref="BH158:BH167"/>
    <mergeCell ref="BJ158:BJ167"/>
    <mergeCell ref="BJ148:BJ157"/>
    <mergeCell ref="G158:G167"/>
    <mergeCell ref="H158:H167"/>
    <mergeCell ref="I158:I167"/>
    <mergeCell ref="K158:K167"/>
    <mergeCell ref="AK158:AK167"/>
    <mergeCell ref="BD158:BD167"/>
    <mergeCell ref="BD148:BD157"/>
    <mergeCell ref="BF148:BF157"/>
    <mergeCell ref="BG148:BG157"/>
    <mergeCell ref="BH148:BH157"/>
    <mergeCell ref="BC148:BC157"/>
    <mergeCell ref="BC158:BC167"/>
    <mergeCell ref="BD138:BD147"/>
    <mergeCell ref="BF138:BF147"/>
    <mergeCell ref="BE138:BE147"/>
    <mergeCell ref="D138:D147"/>
    <mergeCell ref="A148:A157"/>
    <mergeCell ref="B148:B157"/>
    <mergeCell ref="G148:G157"/>
    <mergeCell ref="H148:H157"/>
    <mergeCell ref="I148:I157"/>
    <mergeCell ref="K148:K157"/>
    <mergeCell ref="AK148:AK157"/>
    <mergeCell ref="I128:I137"/>
    <mergeCell ref="K128:K137"/>
    <mergeCell ref="AK128:AK137"/>
    <mergeCell ref="BC138:BC147"/>
    <mergeCell ref="A128:A137"/>
    <mergeCell ref="B128:B137"/>
    <mergeCell ref="G128:G137"/>
    <mergeCell ref="BC128:BC137"/>
    <mergeCell ref="D128:D137"/>
    <mergeCell ref="A138:A147"/>
    <mergeCell ref="B138:B147"/>
    <mergeCell ref="G138:G147"/>
    <mergeCell ref="H138:H147"/>
    <mergeCell ref="I138:I147"/>
    <mergeCell ref="K138:K147"/>
    <mergeCell ref="AK138:AK147"/>
    <mergeCell ref="H128:H137"/>
    <mergeCell ref="AK88:AK97"/>
    <mergeCell ref="C88:C97"/>
    <mergeCell ref="AK98:AK107"/>
    <mergeCell ref="A98:A107"/>
    <mergeCell ref="B98:B107"/>
    <mergeCell ref="G98:G107"/>
    <mergeCell ref="H98:H107"/>
    <mergeCell ref="I98:I107"/>
    <mergeCell ref="K98:K107"/>
    <mergeCell ref="H118:H127"/>
    <mergeCell ref="I118:I127"/>
    <mergeCell ref="A108:A117"/>
    <mergeCell ref="B108:B117"/>
    <mergeCell ref="G108:G117"/>
    <mergeCell ref="K118:K127"/>
    <mergeCell ref="AK118:AK127"/>
    <mergeCell ref="BD118:BD127"/>
    <mergeCell ref="BD108:BD117"/>
    <mergeCell ref="H108:H117"/>
    <mergeCell ref="I108:I117"/>
    <mergeCell ref="K108:K117"/>
    <mergeCell ref="D118:D127"/>
    <mergeCell ref="A118:A127"/>
    <mergeCell ref="B118:B127"/>
    <mergeCell ref="G118:G127"/>
    <mergeCell ref="AK108:AK117"/>
    <mergeCell ref="AJ1:AJ7"/>
    <mergeCell ref="A48:A57"/>
    <mergeCell ref="B48:B57"/>
    <mergeCell ref="G48:G57"/>
    <mergeCell ref="BD58:BD67"/>
    <mergeCell ref="BC58:BC67"/>
    <mergeCell ref="G68:G77"/>
    <mergeCell ref="H68:H77"/>
    <mergeCell ref="I68:I77"/>
    <mergeCell ref="K68:K77"/>
    <mergeCell ref="AK68:AK77"/>
    <mergeCell ref="A58:A67"/>
    <mergeCell ref="B58:B67"/>
    <mergeCell ref="G58:G67"/>
    <mergeCell ref="H58:H67"/>
    <mergeCell ref="I58:I67"/>
    <mergeCell ref="K58:K67"/>
    <mergeCell ref="A88:A97"/>
    <mergeCell ref="B88:B97"/>
    <mergeCell ref="G88:G97"/>
    <mergeCell ref="H88:H97"/>
    <mergeCell ref="I88:I97"/>
    <mergeCell ref="K88:K97"/>
    <mergeCell ref="C48:C57"/>
    <mergeCell ref="C58:C67"/>
    <mergeCell ref="BF48:BF57"/>
    <mergeCell ref="BG48:BG57"/>
    <mergeCell ref="AB5:AB7"/>
    <mergeCell ref="AC5:AC7"/>
    <mergeCell ref="AD5:AD7"/>
    <mergeCell ref="AE5:AE7"/>
    <mergeCell ref="M5:M7"/>
    <mergeCell ref="N5:N7"/>
    <mergeCell ref="O5:O7"/>
    <mergeCell ref="P5:P7"/>
    <mergeCell ref="Q5:Q7"/>
    <mergeCell ref="R5:R7"/>
    <mergeCell ref="S5:S7"/>
    <mergeCell ref="T5:T7"/>
    <mergeCell ref="U5:U7"/>
    <mergeCell ref="X5:X7"/>
    <mergeCell ref="Z5:Z7"/>
    <mergeCell ref="AA5:AA7"/>
    <mergeCell ref="AX2:AX7"/>
    <mergeCell ref="BB2:BB7"/>
    <mergeCell ref="BC2:BC7"/>
    <mergeCell ref="BB8:BB17"/>
    <mergeCell ref="AK18:AK27"/>
    <mergeCell ref="A18:A27"/>
    <mergeCell ref="B18:B27"/>
    <mergeCell ref="G18:G27"/>
    <mergeCell ref="K28:K37"/>
    <mergeCell ref="AK28:AK37"/>
    <mergeCell ref="C8:C17"/>
    <mergeCell ref="C18:C27"/>
    <mergeCell ref="C28:C37"/>
    <mergeCell ref="D8:D17"/>
    <mergeCell ref="D18:D27"/>
    <mergeCell ref="A78:A87"/>
    <mergeCell ref="B78:B87"/>
    <mergeCell ref="G78:G87"/>
    <mergeCell ref="BC98:BC107"/>
    <mergeCell ref="H28:H37"/>
    <mergeCell ref="I28:I37"/>
    <mergeCell ref="C38:C47"/>
    <mergeCell ref="BC38:BC47"/>
    <mergeCell ref="H78:H87"/>
    <mergeCell ref="I78:I87"/>
    <mergeCell ref="K78:K87"/>
    <mergeCell ref="AK78:AK87"/>
    <mergeCell ref="C68:C77"/>
    <mergeCell ref="C78:C87"/>
    <mergeCell ref="A38:A47"/>
    <mergeCell ref="B38:B47"/>
    <mergeCell ref="G38:G47"/>
    <mergeCell ref="H38:H47"/>
    <mergeCell ref="I38:I47"/>
    <mergeCell ref="K38:K47"/>
    <mergeCell ref="H48:H57"/>
    <mergeCell ref="A28:A37"/>
    <mergeCell ref="B28:B37"/>
    <mergeCell ref="G28:G37"/>
    <mergeCell ref="BD194:BG194"/>
    <mergeCell ref="BD193:BG193"/>
    <mergeCell ref="H4:H7"/>
    <mergeCell ref="BD192:BJ192"/>
    <mergeCell ref="I4:I7"/>
    <mergeCell ref="G4:G7"/>
    <mergeCell ref="B4:B7"/>
    <mergeCell ref="H8:H17"/>
    <mergeCell ref="I8:I17"/>
    <mergeCell ref="K8:K17"/>
    <mergeCell ref="AK8:AK17"/>
    <mergeCell ref="H18:H27"/>
    <mergeCell ref="I18:I27"/>
    <mergeCell ref="V5:V7"/>
    <mergeCell ref="W5:W7"/>
    <mergeCell ref="BD8:BD17"/>
    <mergeCell ref="BF8:BF17"/>
    <mergeCell ref="BG8:BG17"/>
    <mergeCell ref="BF38:BF47"/>
    <mergeCell ref="BG38:BG47"/>
    <mergeCell ref="BH38:BH47"/>
    <mergeCell ref="BJ38:BJ47"/>
    <mergeCell ref="BJ28:BJ37"/>
    <mergeCell ref="BG28:BG37"/>
    <mergeCell ref="BG178:BG187"/>
    <mergeCell ref="BH178:BH187"/>
    <mergeCell ref="BF98:BF107"/>
    <mergeCell ref="BH128:BH137"/>
    <mergeCell ref="BJ128:BJ137"/>
    <mergeCell ref="BF88:BF97"/>
    <mergeCell ref="BF108:BF117"/>
    <mergeCell ref="BG108:BG117"/>
    <mergeCell ref="BH108:BH117"/>
    <mergeCell ref="BG88:BG97"/>
    <mergeCell ref="BF128:BF137"/>
    <mergeCell ref="BG128:BG137"/>
    <mergeCell ref="BJ98:BJ107"/>
    <mergeCell ref="BH88:BH97"/>
    <mergeCell ref="BJ88:BJ97"/>
    <mergeCell ref="BG138:BG147"/>
    <mergeCell ref="BH138:BH147"/>
    <mergeCell ref="BJ118:BJ127"/>
    <mergeCell ref="BJ108:BJ117"/>
    <mergeCell ref="BJ58:BJ67"/>
    <mergeCell ref="BH48:BH57"/>
    <mergeCell ref="BJ48:BJ57"/>
    <mergeCell ref="BF28:BF37"/>
    <mergeCell ref="BJ68:BJ77"/>
    <mergeCell ref="BJ78:BJ87"/>
    <mergeCell ref="AK38:AK47"/>
    <mergeCell ref="BD38:BD47"/>
    <mergeCell ref="I48:I57"/>
    <mergeCell ref="K48:K57"/>
    <mergeCell ref="AK48:AK57"/>
    <mergeCell ref="BH68:BH77"/>
    <mergeCell ref="BC48:BC57"/>
    <mergeCell ref="BE58:BE67"/>
    <mergeCell ref="BE68:BE77"/>
    <mergeCell ref="AK58:AK67"/>
    <mergeCell ref="BD78:BD87"/>
    <mergeCell ref="BD68:BD77"/>
    <mergeCell ref="BH58:BH67"/>
    <mergeCell ref="BG78:BG87"/>
    <mergeCell ref="BH78:BH87"/>
    <mergeCell ref="BG68:BG77"/>
    <mergeCell ref="BG58:BG67"/>
    <mergeCell ref="A68:A77"/>
    <mergeCell ref="A1:B3"/>
    <mergeCell ref="J4:K4"/>
    <mergeCell ref="J3:K3"/>
    <mergeCell ref="J2:K2"/>
    <mergeCell ref="J1:K1"/>
    <mergeCell ref="L5:L7"/>
    <mergeCell ref="Y5:Y7"/>
    <mergeCell ref="E4:E7"/>
    <mergeCell ref="J5:J7"/>
    <mergeCell ref="K5:K7"/>
    <mergeCell ref="C1:I3"/>
    <mergeCell ref="C4:D7"/>
    <mergeCell ref="A4:A7"/>
    <mergeCell ref="F4:F7"/>
    <mergeCell ref="D28:D37"/>
    <mergeCell ref="D38:D47"/>
    <mergeCell ref="D48:D57"/>
    <mergeCell ref="D58:D67"/>
    <mergeCell ref="D68:D77"/>
    <mergeCell ref="B68:B77"/>
    <mergeCell ref="A8:A17"/>
    <mergeCell ref="B8:B17"/>
    <mergeCell ref="G8:G17"/>
    <mergeCell ref="BE98:BE107"/>
    <mergeCell ref="BE108:BE117"/>
    <mergeCell ref="BE118:BE127"/>
    <mergeCell ref="BE128:BE137"/>
    <mergeCell ref="BC68:BC77"/>
    <mergeCell ref="BC78:BC87"/>
    <mergeCell ref="BC88:BC97"/>
    <mergeCell ref="BG98:BG107"/>
    <mergeCell ref="BH98:BH107"/>
    <mergeCell ref="BF118:BF127"/>
    <mergeCell ref="BG118:BG127"/>
    <mergeCell ref="BH118:BH127"/>
    <mergeCell ref="BD128:BD137"/>
    <mergeCell ref="BE78:BE87"/>
    <mergeCell ref="BE88:BE97"/>
    <mergeCell ref="BD98:BD107"/>
    <mergeCell ref="BC108:BC117"/>
    <mergeCell ref="BC118:BC127"/>
    <mergeCell ref="BD88:BD97"/>
    <mergeCell ref="BJ1:BJ7"/>
    <mergeCell ref="BD28:BD37"/>
    <mergeCell ref="BD18:BD27"/>
    <mergeCell ref="BD48:BD57"/>
    <mergeCell ref="BC8:BC17"/>
    <mergeCell ref="BE8:BE17"/>
    <mergeCell ref="BE18:BE27"/>
    <mergeCell ref="BE28:BE37"/>
    <mergeCell ref="BE38:BE47"/>
    <mergeCell ref="BE48:BE57"/>
    <mergeCell ref="BH8:BH17"/>
    <mergeCell ref="BJ8:BJ17"/>
    <mergeCell ref="BF18:BF27"/>
    <mergeCell ref="BG18:BG27"/>
    <mergeCell ref="BH18:BH27"/>
    <mergeCell ref="BJ18:BJ27"/>
    <mergeCell ref="BH28:BH37"/>
    <mergeCell ref="BC18:BC27"/>
    <mergeCell ref="BC28:BC37"/>
    <mergeCell ref="BI1:BI7"/>
    <mergeCell ref="BD1:BD7"/>
    <mergeCell ref="BE1:BE7"/>
    <mergeCell ref="BG1:BG7"/>
    <mergeCell ref="BH1:BH7"/>
    <mergeCell ref="AK1:AK7"/>
    <mergeCell ref="AL1:BA1"/>
    <mergeCell ref="AL2:AL7"/>
    <mergeCell ref="AM2:AM7"/>
    <mergeCell ref="AN2:AN7"/>
    <mergeCell ref="AO2:AO7"/>
    <mergeCell ref="AP2:AP7"/>
    <mergeCell ref="AQ2:AQ7"/>
    <mergeCell ref="AR2:AR7"/>
    <mergeCell ref="AS2:AS7"/>
    <mergeCell ref="AT2:AT7"/>
    <mergeCell ref="AU2:AU7"/>
    <mergeCell ref="AY2:AY7"/>
    <mergeCell ref="AZ2:AZ7"/>
    <mergeCell ref="BA2:BA7"/>
    <mergeCell ref="AV2:AV7"/>
    <mergeCell ref="AW2:AW7"/>
    <mergeCell ref="D78:D87"/>
    <mergeCell ref="D88:D97"/>
    <mergeCell ref="D98:D107"/>
    <mergeCell ref="D108:D117"/>
    <mergeCell ref="AF1:AI1"/>
    <mergeCell ref="AF2:AG2"/>
    <mergeCell ref="AH2:AI2"/>
    <mergeCell ref="AF3:AF7"/>
    <mergeCell ref="AH3:AH7"/>
    <mergeCell ref="AG3:AG7"/>
    <mergeCell ref="AI3:AI7"/>
    <mergeCell ref="K18:K27"/>
  </mergeCells>
  <phoneticPr fontId="17" type="noConversion"/>
  <conditionalFormatting sqref="D8:D187">
    <cfRule type="expression" dxfId="1" priority="1">
      <formula>C8&lt;&gt;"Részmunkaidős"</formula>
    </cfRule>
    <cfRule type="expression" dxfId="0" priority="2">
      <formula>C8="Részmunkaidős"</formula>
    </cfRule>
  </conditionalFormatting>
  <dataValidations count="33">
    <dataValidation allowBlank="1" showInputMessage="1" showErrorMessage="1" errorTitle="Hibás érték" error="A legördülő listából válasszon értéket!" sqref="BC8:BC187"/>
    <dataValidation operator="greaterThan" allowBlank="1" showInputMessage="1" showErrorMessage="1" errorTitle="Hibás érték" error="Pozitív számot kell beírni!" sqref="K8:K187"/>
    <dataValidation type="decimal" operator="greaterThanOrEqual" allowBlank="1" showInputMessage="1" showErrorMessage="1" errorTitle="Hibás érték" error="Csak nemnegatív számot lehet beírni!" sqref="L2:AE4">
      <formula1>0</formula1>
    </dataValidation>
    <dataValidation allowBlank="1" showInputMessage="1" showErrorMessage="1" prompt="A pedagógus teljes neve." sqref="B4:B7"/>
    <dataValidation allowBlank="1" showInputMessage="1" showErrorMessage="1" prompt="Soronként, a lenyitható listából kell értéket választani." sqref="E4:E7"/>
    <dataValidation allowBlank="1" showInputMessage="1" showErrorMessage="1" prompt="Bizonyítványban szereplő megnevezést kell rögzíteni, legfelül a legmagasabb végzettséget kell szerepeltetni." sqref="F4:F7"/>
    <dataValidation allowBlank="1" showInputMessage="1" showErrorMessage="1" prompt="Legördülő listából kell kiválasztani a megfelelő értéket." sqref="G4:G7"/>
    <dataValidation allowBlank="1" showInputMessage="1" showErrorMessage="1" prompt="Legördülő listából kell kiválasztani a megfelelő értéket, csak magassabb vezetői megbízással rendelkező pedagógus esetén szükséges kitölteni." sqref="H4:H7"/>
    <dataValidation allowBlank="1" showInputMessage="1" showErrorMessage="1" prompt="Amennyiben az adott pedagógus osztályfőnök, itt kell megadni az osztályát, különben üresen kell hagyni." sqref="I4:I7"/>
    <dataValidation allowBlank="1" showInputMessage="1" showErrorMessage="1" prompt="Minden oktatott tantárgy felsorolása, napközi és tanulószoba, illetve egyéb foglalkozás esetén az évfolyamok megjelölésével." sqref="J5:J7"/>
    <dataValidation allowBlank="1" showInputMessage="1" showErrorMessage="1" prompt="A táblázat automatikusan számolja, az áttanítások figyelembevételével." sqref="K5:K7"/>
    <dataValidation allowBlank="1" showInputMessage="1" showErrorMessage="1" prompt="Megadása kötelező." sqref="J2:K4"/>
    <dataValidation allowBlank="1" showInputMessage="1" showErrorMessage="1" prompt="Kézzel kell rögzíteni az osztály rövid elnevezését." sqref="J1:K1"/>
    <dataValidation allowBlank="1" showInputMessage="1" showErrorMessage="1" prompt="Intézmény rövid neve, ahová az intézmény pedagógusa áttanít. Az áttanított tantárgy sorában szükséges kitölteni." sqref="AF3:AF7"/>
    <dataValidation allowBlank="1" showInputMessage="1" showErrorMessage="1" prompt="Az adott tantárgy áttanításának óraszáma, a megfelelő sorban kézzel szükséges rögzíteni." sqref="AG3:AG7"/>
    <dataValidation allowBlank="1" showInputMessage="1" showErrorMessage="1" prompt="Az intézmény rövid elnevezése, ahonnan az adott pedagógus áttanít ebbe az intézménybe." sqref="AH3:AH7"/>
    <dataValidation allowBlank="1" showInputMessage="1" showErrorMessage="1" prompt="Kézzel szükséges kitölteni a megfelelő tantárgy/foglalkozás sorában. A vonatkozó tantárgy/foglalkozás elnevezésében kérem utaljanak az érintett évfolyamokra. Az oszlopok száma igény esetén bövíthető." sqref="AN2:BA7"/>
    <dataValidation allowBlank="1" showInputMessage="1" showErrorMessage="1" prompt="A legördülő listából válasszon értéket, a kiválasztott érték alapján a megfelelő óraszám beemelésre kerül." sqref="BB2:BB7"/>
    <dataValidation allowBlank="1" showInputMessage="1" showErrorMessage="1" prompt="Az előző oszlopban kiválasztott érték alapján automatikusan számolja a táblázat." sqref="BC2:BC7"/>
    <dataValidation allowBlank="1" showInputMessage="1" showErrorMessage="1" prompt="Automatikusan számolja a táblázat a rögzített értékeknek megfelelően." sqref="BD1:BD7"/>
    <dataValidation allowBlank="1" showInputMessage="1" showErrorMessage="1" prompt="Kézzel szükséges rögzíteni, 22-26 óra és többletóra esetén 26 órát kell rögzíteni, más esetben a két értékhatár közé eső értéket (pl. ha a BC oszlopban 27 óra szerepel, akkor 26 órát kell rögzíteni, ha BC-ben 24 óra szerepel, akkor 24 órát)" sqref="BE1:BE7"/>
    <dataValidation allowBlank="1" showInputMessage="1" showErrorMessage="1" prompt="Magasabb vezető esetén a jogszabályi mellékletnek megfelelő óraszámot kell rögzíteni, gyakornok esetén 20 órát, mesterpedagógus esetén 18 órát, részmunkaidő esetén a 26 óra arányosított részét.(22-26 óra esetén oszlopfeliratra kattintva elérhető a leírás)" sqref="BE8:BE187"/>
    <dataValidation allowBlank="1" showInputMessage="1" showErrorMessage="1" prompt="Automatikusan számolja a táblázat." sqref="BF1:BG7"/>
    <dataValidation allowBlank="1" showInputMessage="1" showErrorMessage="1" prompt="Kézzel szükséges rögzíteni megbízásos óraadó esetén." sqref="BH1:BH7"/>
    <dataValidation allowBlank="1" showInputMessage="1" showErrorMessage="1" prompt="Az oszlopfeliratban szereplő értékek kézzel történő rögzítése szükséges." sqref="BI1:BI7"/>
    <dataValidation allowBlank="1" showInputMessage="1" showErrorMessage="1" prompt="Kiegészítő információk, helyettesített pedagógus neve, részmunkaidő esetén a pontos százalék, nyugdíjas továbbfoglalkoztatott, egyéb információk kézzel történő rögzítése." sqref="BJ1:BJ7"/>
    <dataValidation allowBlank="1" showInputMessage="1" showErrorMessage="1" prompt="A rögzített értékeknek megfelelően a táblázat automatikusan számolja." sqref="AK1:AK7"/>
    <dataValidation allowBlank="1" showInputMessage="1" showErrorMessage="1" prompt="A másik intézményből ebbe az intézménybe áttanító pedagógus többi (ezen intézményen kívüli) óraszáma egyetlen számként kézzel rögzítve, nem szükséges tantárgyanként bontani." sqref="AI3:AI7"/>
    <dataValidation allowBlank="1" showInputMessage="1" showErrorMessage="1" prompt="A magántanulói óraszámokat ebbe az oszlopba kell rögzíteni.  Csak szakértői bizottság vagy orvosi javaslat alapján." sqref="AJ1:AJ7"/>
    <dataValidation allowBlank="1" showInputMessage="1" showErrorMessage="1" prompt="A cella automatikusan töltődik az alapadatok fülön megadott adatok alapján." sqref="C1:I3"/>
    <dataValidation allowBlank="1" showInputMessage="1" showErrorMessage="1" prompt="A baloldali fehér oszlopban található lenyitható listából kell kiválasztani a megfelelő értéket. Részmunkaidős dolgozó esetén láthatóvá válik a százalék, amit a jobb oldali oszlopban szintén lenyitható listából kell kiválasztani (alapértelmezetten 100%)" sqref="C4:D7"/>
    <dataValidation allowBlank="1" showInputMessage="1" showErrorMessage="1" prompt="Kézzel szükséges kitölteni a megfelelő tantárgy sorában. A vonatkozó tantárgy elnevezésében kérem utaljanak az érintett évfolyamokra. Csoportonként 3 óra/nap rögzíthető (ebédeltetési felügyeletet, tanulói kíséretet nem tartalmazhat)" sqref="AL2:AL7"/>
    <dataValidation allowBlank="1" showInputMessage="1" showErrorMessage="1" prompt="Kézzel szükséges kitölteni a megfelelő tantárgy sorában. A vonatkozó tantárgy elnevezésében kérem utaljanak az érintett évfolyamokra. Csoportonként 2 óra/nap rögzíthető (ebédeltetési felügyeletet, tanulói kíséretet nem tartalmazhat)" sqref="AM2:AM7"/>
  </dataValidations>
  <printOptions horizontalCentered="1"/>
  <pageMargins left="0.23622047244094491" right="0.23622047244094491" top="0.74803149606299213" bottom="0.74803149606299213" header="0.31496062992125984" footer="0.31496062992125984"/>
  <pageSetup paperSize="8" scale="32" fitToHeight="0" orientation="landscape" r:id="rId1"/>
  <rowBreaks count="1" manualBreakCount="1">
    <brk id="97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Hibás érték" error="A legördülő listából válasszon értéket!">
          <x14:formula1>
            <xm:f>Segéd2!$G$2:$G$6</xm:f>
          </x14:formula1>
          <xm:sqref>E8:E187</xm:sqref>
        </x14:dataValidation>
        <x14:dataValidation type="list" allowBlank="1" showInputMessage="1" showErrorMessage="1" errorTitle="Hibás érték" error="A legördülő listából válasszon értéket!">
          <x14:formula1>
            <xm:f>Segéd2!$I$2:$I$6</xm:f>
          </x14:formula1>
          <xm:sqref>G8:G187</xm:sqref>
        </x14:dataValidation>
        <x14:dataValidation type="list" allowBlank="1" showInputMessage="1" showErrorMessage="1" errorTitle="Hibás érték" error="A legördülő listából válasszon értéket!">
          <x14:formula1>
            <xm:f>Segéd2!$N$2:$N$7</xm:f>
          </x14:formula1>
          <xm:sqref>H8:H187</xm:sqref>
        </x14:dataValidation>
        <x14:dataValidation type="list" allowBlank="1" showInputMessage="1" showErrorMessage="1" errorTitle="Hibás érték" error="A legördülő listából válasszon értéket!">
          <x14:formula1>
            <xm:f>Segéd2!$F$2:$F$4</xm:f>
          </x14:formula1>
          <xm:sqref>C8:C187</xm:sqref>
        </x14:dataValidation>
        <x14:dataValidation type="list" allowBlank="1" showInputMessage="1" prompt="A legördülő listából válasszon értéket.">
          <x14:formula1>
            <xm:f>Segéd2!$P$2:$P$26</xm:f>
          </x14:formula1>
          <xm:sqref>L5:AE7</xm:sqref>
        </x14:dataValidation>
        <x14:dataValidation type="list" allowBlank="1" showInputMessage="1" showErrorMessage="1" errorTitle="Hibás érték" error="A legördülő listából válasszon értéket!">
          <x14:formula1>
            <xm:f>Segéd2!$L$2:$L$7</xm:f>
          </x14:formula1>
          <xm:sqref>BB8:BB187</xm:sqref>
        </x14:dataValidation>
        <x14:dataValidation type="list" allowBlank="1" showInputMessage="1" showErrorMessage="1" errorTitle="Hibás érték" error="A legördülő listából válasszon értéket!">
          <x14:formula1>
            <xm:f>Segéd2!$D$2:$D$102</xm:f>
          </x14:formula1>
          <xm:sqref>D8:D187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0"/>
  <sheetViews>
    <sheetView zoomScale="75" zoomScaleNormal="75" workbookViewId="0">
      <selection sqref="A1:E2"/>
    </sheetView>
  </sheetViews>
  <sheetFormatPr defaultColWidth="9.140625" defaultRowHeight="15.75"/>
  <cols>
    <col min="1" max="1" width="7.5703125" style="161" customWidth="1"/>
    <col min="2" max="2" width="28.5703125" style="232" bestFit="1" customWidth="1"/>
    <col min="3" max="3" width="22.5703125" style="161" customWidth="1"/>
    <col min="4" max="4" width="13.28515625" style="280" bestFit="1" customWidth="1"/>
    <col min="5" max="5" width="25.85546875" style="161" customWidth="1"/>
    <col min="6" max="6" width="23.28515625" style="161" bestFit="1" customWidth="1"/>
    <col min="7" max="7" width="51.140625" style="243" customWidth="1"/>
    <col min="8" max="8" width="52.140625" style="161" customWidth="1"/>
    <col min="9" max="9" width="5.28515625" style="161" customWidth="1"/>
    <col min="10" max="10" width="5.85546875" style="281" customWidth="1"/>
    <col min="11" max="11" width="6.5703125" style="161" customWidth="1"/>
    <col min="12" max="12" width="6.28515625" style="281" customWidth="1"/>
    <col min="13" max="13" width="5.140625" style="161" customWidth="1"/>
    <col min="14" max="14" width="5.140625" style="281" customWidth="1"/>
    <col min="15" max="15" width="5.140625" style="161" customWidth="1"/>
    <col min="16" max="16" width="5.140625" style="281" customWidth="1"/>
    <col min="17" max="17" width="5.140625" style="161" customWidth="1"/>
    <col min="18" max="18" width="5.140625" style="281" customWidth="1"/>
    <col min="19" max="19" width="5.5703125" style="161" customWidth="1"/>
    <col min="20" max="20" width="5.85546875" style="281" customWidth="1"/>
    <col min="21" max="21" width="4.85546875" style="161" customWidth="1"/>
    <col min="22" max="22" width="4.85546875" style="281" customWidth="1"/>
    <col min="23" max="23" width="4.85546875" style="161" customWidth="1"/>
    <col min="24" max="24" width="4.85546875" style="281" customWidth="1"/>
    <col min="25" max="25" width="4.85546875" style="161" customWidth="1"/>
    <col min="26" max="26" width="4.85546875" style="281" customWidth="1"/>
    <col min="27" max="27" width="4.85546875" style="161" customWidth="1"/>
    <col min="28" max="28" width="4.7109375" style="281" customWidth="1"/>
    <col min="29" max="29" width="7.7109375" style="282" customWidth="1"/>
    <col min="30" max="30" width="36.140625" style="161" customWidth="1"/>
    <col min="31" max="31" width="7.42578125" style="262" customWidth="1"/>
    <col min="32" max="33" width="8.85546875" style="161" customWidth="1"/>
    <col min="34" max="34" width="19.28515625" style="161" customWidth="1"/>
    <col min="35" max="35" width="25.42578125" style="161" customWidth="1"/>
    <col min="36" max="37" width="9.140625" style="161"/>
    <col min="38" max="38" width="9.140625" style="161" customWidth="1"/>
    <col min="39" max="16384" width="9.140625" style="161"/>
  </cols>
  <sheetData>
    <row r="1" spans="1:35" ht="15.75" customHeight="1" thickBot="1">
      <c r="A1" s="483" t="str">
        <f>alapadatok!C4</f>
        <v>Zamárdi Fekete István Általános Iskola és Alapfokú Művészeti Iskola</v>
      </c>
      <c r="B1" s="483"/>
      <c r="C1" s="483"/>
      <c r="D1" s="483"/>
      <c r="E1" s="484"/>
      <c r="F1" s="477" t="s">
        <v>885</v>
      </c>
      <c r="G1" s="478"/>
      <c r="H1" s="479"/>
      <c r="I1" s="156"/>
      <c r="J1" s="157"/>
      <c r="K1" s="158"/>
      <c r="L1" s="157"/>
      <c r="M1" s="158"/>
      <c r="N1" s="157"/>
      <c r="O1" s="158"/>
      <c r="P1" s="157"/>
      <c r="Q1" s="158"/>
      <c r="R1" s="157"/>
      <c r="S1" s="158"/>
      <c r="T1" s="157"/>
      <c r="U1" s="158"/>
      <c r="V1" s="159"/>
      <c r="W1" s="160"/>
      <c r="X1" s="159"/>
      <c r="Y1" s="160"/>
      <c r="Z1" s="159"/>
      <c r="AA1" s="160"/>
      <c r="AB1" s="159"/>
      <c r="AC1" s="485" t="s">
        <v>886</v>
      </c>
      <c r="AD1" s="488" t="s">
        <v>887</v>
      </c>
      <c r="AE1" s="491" t="s">
        <v>888</v>
      </c>
      <c r="AF1" s="494" t="s">
        <v>727</v>
      </c>
      <c r="AG1" s="466" t="s">
        <v>765</v>
      </c>
      <c r="AH1" s="468" t="s">
        <v>889</v>
      </c>
      <c r="AI1" s="471" t="s">
        <v>890</v>
      </c>
    </row>
    <row r="2" spans="1:35" ht="15.75" customHeight="1" thickBot="1">
      <c r="A2" s="483"/>
      <c r="B2" s="483"/>
      <c r="C2" s="483"/>
      <c r="D2" s="483"/>
      <c r="E2" s="484"/>
      <c r="F2" s="474" t="s">
        <v>891</v>
      </c>
      <c r="G2" s="475"/>
      <c r="H2" s="476"/>
      <c r="I2" s="162"/>
      <c r="J2" s="163"/>
      <c r="K2" s="164"/>
      <c r="L2" s="163"/>
      <c r="M2" s="164"/>
      <c r="N2" s="163"/>
      <c r="O2" s="164"/>
      <c r="P2" s="163"/>
      <c r="Q2" s="164"/>
      <c r="R2" s="163"/>
      <c r="S2" s="164"/>
      <c r="T2" s="163"/>
      <c r="U2" s="164"/>
      <c r="V2" s="165"/>
      <c r="W2" s="166"/>
      <c r="X2" s="165"/>
      <c r="Y2" s="166"/>
      <c r="Z2" s="165"/>
      <c r="AA2" s="166"/>
      <c r="AB2" s="167"/>
      <c r="AC2" s="486"/>
      <c r="AD2" s="489"/>
      <c r="AE2" s="492"/>
      <c r="AF2" s="495"/>
      <c r="AG2" s="466"/>
      <c r="AH2" s="469"/>
      <c r="AI2" s="472"/>
    </row>
    <row r="3" spans="1:35" ht="16.5" customHeight="1" thickBot="1">
      <c r="B3" s="168" t="s">
        <v>892</v>
      </c>
      <c r="C3" s="169"/>
      <c r="D3" s="169"/>
      <c r="E3" s="169"/>
      <c r="F3" s="477" t="s">
        <v>893</v>
      </c>
      <c r="G3" s="478"/>
      <c r="H3" s="479"/>
      <c r="I3" s="170"/>
      <c r="J3" s="171"/>
      <c r="K3" s="172"/>
      <c r="L3" s="171"/>
      <c r="M3" s="172"/>
      <c r="N3" s="171"/>
      <c r="O3" s="172"/>
      <c r="P3" s="171"/>
      <c r="Q3" s="172"/>
      <c r="R3" s="171"/>
      <c r="S3" s="172"/>
      <c r="T3" s="171"/>
      <c r="U3" s="172"/>
      <c r="V3" s="171"/>
      <c r="W3" s="172"/>
      <c r="X3" s="171"/>
      <c r="Y3" s="172"/>
      <c r="Z3" s="171"/>
      <c r="AA3" s="172"/>
      <c r="AB3" s="171"/>
      <c r="AC3" s="486"/>
      <c r="AD3" s="490"/>
      <c r="AE3" s="492"/>
      <c r="AF3" s="495"/>
      <c r="AG3" s="466"/>
      <c r="AH3" s="469"/>
      <c r="AI3" s="472"/>
    </row>
    <row r="4" spans="1:35" ht="203.25" customHeight="1" thickBot="1">
      <c r="A4" s="173" t="s">
        <v>894</v>
      </c>
      <c r="B4" s="174" t="s">
        <v>708</v>
      </c>
      <c r="C4" s="175" t="s">
        <v>895</v>
      </c>
      <c r="D4" s="176" t="s">
        <v>896</v>
      </c>
      <c r="E4" s="177" t="s">
        <v>897</v>
      </c>
      <c r="F4" s="178" t="s">
        <v>898</v>
      </c>
      <c r="G4" s="178" t="s">
        <v>899</v>
      </c>
      <c r="H4" s="179" t="s">
        <v>900</v>
      </c>
      <c r="I4" s="480" t="s">
        <v>901</v>
      </c>
      <c r="J4" s="481"/>
      <c r="K4" s="481"/>
      <c r="L4" s="481"/>
      <c r="M4" s="481"/>
      <c r="N4" s="481"/>
      <c r="O4" s="481"/>
      <c r="P4" s="481"/>
      <c r="Q4" s="481"/>
      <c r="R4" s="481"/>
      <c r="S4" s="481"/>
      <c r="T4" s="481"/>
      <c r="U4" s="481"/>
      <c r="V4" s="481"/>
      <c r="W4" s="481"/>
      <c r="X4" s="481"/>
      <c r="Y4" s="481"/>
      <c r="Z4" s="481"/>
      <c r="AA4" s="481"/>
      <c r="AB4" s="482"/>
      <c r="AC4" s="487"/>
      <c r="AD4" s="180" t="s">
        <v>902</v>
      </c>
      <c r="AE4" s="493"/>
      <c r="AF4" s="496"/>
      <c r="AG4" s="467"/>
      <c r="AH4" s="470"/>
      <c r="AI4" s="473"/>
    </row>
    <row r="5" spans="1:35" ht="16.5" thickBot="1">
      <c r="A5" s="181">
        <v>1</v>
      </c>
      <c r="B5" s="182">
        <v>2</v>
      </c>
      <c r="C5" s="183"/>
      <c r="D5" s="183"/>
      <c r="E5" s="183"/>
      <c r="F5" s="183"/>
      <c r="G5" s="184"/>
      <c r="H5" s="183">
        <v>3</v>
      </c>
      <c r="I5" s="448">
        <v>4</v>
      </c>
      <c r="J5" s="449"/>
      <c r="K5" s="449"/>
      <c r="L5" s="449"/>
      <c r="M5" s="449"/>
      <c r="N5" s="449"/>
      <c r="O5" s="449"/>
      <c r="P5" s="449"/>
      <c r="Q5" s="449"/>
      <c r="R5" s="449"/>
      <c r="S5" s="449"/>
      <c r="T5" s="449"/>
      <c r="U5" s="449"/>
      <c r="V5" s="449"/>
      <c r="W5" s="449"/>
      <c r="X5" s="449"/>
      <c r="Y5" s="449"/>
      <c r="Z5" s="449"/>
      <c r="AA5" s="449"/>
      <c r="AB5" s="450"/>
      <c r="AC5" s="185">
        <v>5</v>
      </c>
      <c r="AD5" s="186">
        <v>6</v>
      </c>
      <c r="AE5" s="183">
        <v>7</v>
      </c>
      <c r="AF5" s="187">
        <v>8</v>
      </c>
      <c r="AG5" s="188">
        <v>9</v>
      </c>
      <c r="AH5" s="189">
        <v>10</v>
      </c>
      <c r="AI5" s="190">
        <v>11</v>
      </c>
    </row>
    <row r="6" spans="1:35" s="199" customFormat="1" ht="16.5" thickBot="1">
      <c r="A6" s="451" t="s">
        <v>11</v>
      </c>
      <c r="B6" s="454"/>
      <c r="C6" s="457"/>
      <c r="D6" s="460" t="e">
        <f>IF(AE6/AF6&gt;1,1+(AG6/22))+IF(AE6/AF6=1,1)+IF(AE6/AF6&lt;1,AE6/AF6)</f>
        <v>#DIV/0!</v>
      </c>
      <c r="E6" s="191"/>
      <c r="F6" s="192"/>
      <c r="G6" s="193"/>
      <c r="H6" s="194"/>
      <c r="I6" s="195"/>
      <c r="J6" s="196"/>
      <c r="K6" s="195"/>
      <c r="L6" s="196"/>
      <c r="M6" s="195"/>
      <c r="N6" s="196"/>
      <c r="O6" s="195"/>
      <c r="P6" s="196"/>
      <c r="Q6" s="195"/>
      <c r="R6" s="196"/>
      <c r="S6" s="195"/>
      <c r="T6" s="196"/>
      <c r="U6" s="195"/>
      <c r="V6" s="196"/>
      <c r="W6" s="195"/>
      <c r="X6" s="196"/>
      <c r="Y6" s="195"/>
      <c r="Z6" s="196"/>
      <c r="AA6" s="195"/>
      <c r="AB6" s="196"/>
      <c r="AC6" s="463">
        <f>SUM(I6:AB13)</f>
        <v>0</v>
      </c>
      <c r="AD6" s="197"/>
      <c r="AE6" s="497">
        <f>SUM(AC6:AD13)</f>
        <v>0</v>
      </c>
      <c r="AF6" s="497"/>
      <c r="AG6" s="500">
        <f>IF(AE6-AF6&gt;0,AE6-AF6)+IF(AE6-AF6=0,0)+IF(AE6-AF6&lt;0,0)</f>
        <v>0</v>
      </c>
      <c r="AH6" s="198"/>
      <c r="AI6" s="503"/>
    </row>
    <row r="7" spans="1:35" s="199" customFormat="1" ht="16.5" thickBot="1">
      <c r="A7" s="452"/>
      <c r="B7" s="455"/>
      <c r="C7" s="458"/>
      <c r="D7" s="461"/>
      <c r="E7" s="200"/>
      <c r="F7" s="201"/>
      <c r="G7" s="193"/>
      <c r="H7" s="202"/>
      <c r="I7" s="203"/>
      <c r="J7" s="204"/>
      <c r="K7" s="203"/>
      <c r="L7" s="204"/>
      <c r="M7" s="203"/>
      <c r="N7" s="204"/>
      <c r="O7" s="203"/>
      <c r="P7" s="204"/>
      <c r="Q7" s="203"/>
      <c r="R7" s="204"/>
      <c r="S7" s="203"/>
      <c r="T7" s="204"/>
      <c r="U7" s="203"/>
      <c r="V7" s="204"/>
      <c r="W7" s="203"/>
      <c r="X7" s="204"/>
      <c r="Y7" s="203"/>
      <c r="Z7" s="204"/>
      <c r="AA7" s="203"/>
      <c r="AB7" s="204"/>
      <c r="AC7" s="464"/>
      <c r="AD7" s="205"/>
      <c r="AE7" s="498"/>
      <c r="AF7" s="498"/>
      <c r="AG7" s="501"/>
      <c r="AH7" s="206"/>
      <c r="AI7" s="504"/>
    </row>
    <row r="8" spans="1:35" s="199" customFormat="1" ht="16.5" thickBot="1">
      <c r="A8" s="452"/>
      <c r="B8" s="455"/>
      <c r="C8" s="458"/>
      <c r="D8" s="461"/>
      <c r="E8" s="200"/>
      <c r="F8" s="201"/>
      <c r="G8" s="193"/>
      <c r="H8" s="202"/>
      <c r="I8" s="203"/>
      <c r="J8" s="204"/>
      <c r="K8" s="203"/>
      <c r="L8" s="204"/>
      <c r="M8" s="203"/>
      <c r="N8" s="204"/>
      <c r="O8" s="203"/>
      <c r="P8" s="204"/>
      <c r="Q8" s="203"/>
      <c r="R8" s="204"/>
      <c r="S8" s="203"/>
      <c r="T8" s="204"/>
      <c r="U8" s="203"/>
      <c r="V8" s="204"/>
      <c r="W8" s="203"/>
      <c r="X8" s="204"/>
      <c r="Y8" s="203"/>
      <c r="Z8" s="204"/>
      <c r="AA8" s="203"/>
      <c r="AB8" s="204"/>
      <c r="AC8" s="464"/>
      <c r="AD8" s="205"/>
      <c r="AE8" s="498"/>
      <c r="AF8" s="498"/>
      <c r="AG8" s="501"/>
      <c r="AH8" s="206"/>
      <c r="AI8" s="504"/>
    </row>
    <row r="9" spans="1:35" s="199" customFormat="1" ht="16.5" thickBot="1">
      <c r="A9" s="452"/>
      <c r="B9" s="455"/>
      <c r="C9" s="458"/>
      <c r="D9" s="461"/>
      <c r="E9" s="200"/>
      <c r="F9" s="201"/>
      <c r="G9" s="193"/>
      <c r="H9" s="202"/>
      <c r="I9" s="203"/>
      <c r="J9" s="204"/>
      <c r="K9" s="203"/>
      <c r="L9" s="204"/>
      <c r="M9" s="203"/>
      <c r="N9" s="204"/>
      <c r="O9" s="203"/>
      <c r="P9" s="204"/>
      <c r="Q9" s="203"/>
      <c r="R9" s="204"/>
      <c r="S9" s="203"/>
      <c r="T9" s="204"/>
      <c r="U9" s="203"/>
      <c r="V9" s="204"/>
      <c r="W9" s="203"/>
      <c r="X9" s="204"/>
      <c r="Y9" s="203"/>
      <c r="Z9" s="204"/>
      <c r="AA9" s="203"/>
      <c r="AB9" s="204"/>
      <c r="AC9" s="464"/>
      <c r="AD9" s="205"/>
      <c r="AE9" s="498"/>
      <c r="AF9" s="498"/>
      <c r="AG9" s="501"/>
      <c r="AH9" s="206"/>
      <c r="AI9" s="504"/>
    </row>
    <row r="10" spans="1:35" s="199" customFormat="1" ht="16.5" thickBot="1">
      <c r="A10" s="452"/>
      <c r="B10" s="455"/>
      <c r="C10" s="458"/>
      <c r="D10" s="461"/>
      <c r="E10" s="200"/>
      <c r="F10" s="201"/>
      <c r="G10" s="193"/>
      <c r="H10" s="202"/>
      <c r="I10" s="203"/>
      <c r="J10" s="204"/>
      <c r="K10" s="203"/>
      <c r="L10" s="204"/>
      <c r="M10" s="203"/>
      <c r="N10" s="204"/>
      <c r="O10" s="203"/>
      <c r="P10" s="204"/>
      <c r="Q10" s="203"/>
      <c r="R10" s="204"/>
      <c r="S10" s="203"/>
      <c r="T10" s="204"/>
      <c r="U10" s="203"/>
      <c r="V10" s="204"/>
      <c r="W10" s="203"/>
      <c r="X10" s="204"/>
      <c r="Y10" s="203"/>
      <c r="Z10" s="204"/>
      <c r="AA10" s="203"/>
      <c r="AB10" s="204"/>
      <c r="AC10" s="464"/>
      <c r="AD10" s="205"/>
      <c r="AE10" s="498"/>
      <c r="AF10" s="498"/>
      <c r="AG10" s="501"/>
      <c r="AH10" s="206"/>
      <c r="AI10" s="504"/>
    </row>
    <row r="11" spans="1:35" s="199" customFormat="1" ht="16.5" thickBot="1">
      <c r="A11" s="452"/>
      <c r="B11" s="455"/>
      <c r="C11" s="458"/>
      <c r="D11" s="461"/>
      <c r="E11" s="200"/>
      <c r="F11" s="201"/>
      <c r="G11" s="193"/>
      <c r="H11" s="202"/>
      <c r="I11" s="203"/>
      <c r="J11" s="204"/>
      <c r="K11" s="203"/>
      <c r="L11" s="204"/>
      <c r="M11" s="203"/>
      <c r="N11" s="204"/>
      <c r="O11" s="203"/>
      <c r="P11" s="204"/>
      <c r="Q11" s="203"/>
      <c r="R11" s="204"/>
      <c r="S11" s="203"/>
      <c r="T11" s="204"/>
      <c r="U11" s="203"/>
      <c r="V11" s="204"/>
      <c r="W11" s="203"/>
      <c r="X11" s="204"/>
      <c r="Y11" s="203"/>
      <c r="Z11" s="204"/>
      <c r="AA11" s="203"/>
      <c r="AB11" s="204"/>
      <c r="AC11" s="464"/>
      <c r="AD11" s="205"/>
      <c r="AE11" s="498"/>
      <c r="AF11" s="498"/>
      <c r="AG11" s="501"/>
      <c r="AH11" s="206"/>
      <c r="AI11" s="504"/>
    </row>
    <row r="12" spans="1:35" ht="16.5" thickBot="1">
      <c r="A12" s="452"/>
      <c r="B12" s="455"/>
      <c r="C12" s="458"/>
      <c r="D12" s="461"/>
      <c r="E12" s="207"/>
      <c r="F12" s="208"/>
      <c r="G12" s="193"/>
      <c r="H12" s="209"/>
      <c r="I12" s="210"/>
      <c r="J12" s="211"/>
      <c r="K12" s="210"/>
      <c r="L12" s="211"/>
      <c r="M12" s="210"/>
      <c r="N12" s="211"/>
      <c r="O12" s="210"/>
      <c r="P12" s="211"/>
      <c r="Q12" s="210"/>
      <c r="R12" s="211"/>
      <c r="S12" s="210"/>
      <c r="T12" s="211"/>
      <c r="U12" s="210"/>
      <c r="V12" s="211"/>
      <c r="W12" s="210"/>
      <c r="X12" s="211"/>
      <c r="Y12" s="210"/>
      <c r="Z12" s="211"/>
      <c r="AA12" s="210"/>
      <c r="AB12" s="211"/>
      <c r="AC12" s="464"/>
      <c r="AD12" s="212"/>
      <c r="AE12" s="498"/>
      <c r="AF12" s="498"/>
      <c r="AG12" s="501"/>
      <c r="AH12" s="213"/>
      <c r="AI12" s="504"/>
    </row>
    <row r="13" spans="1:35" ht="16.5" thickBot="1">
      <c r="A13" s="453"/>
      <c r="B13" s="456"/>
      <c r="C13" s="459"/>
      <c r="D13" s="462"/>
      <c r="E13" s="214"/>
      <c r="F13" s="215"/>
      <c r="G13" s="193"/>
      <c r="H13" s="216"/>
      <c r="I13" s="217"/>
      <c r="J13" s="218"/>
      <c r="K13" s="217"/>
      <c r="L13" s="218"/>
      <c r="M13" s="217"/>
      <c r="N13" s="218"/>
      <c r="O13" s="217"/>
      <c r="P13" s="218"/>
      <c r="Q13" s="217"/>
      <c r="R13" s="218"/>
      <c r="S13" s="217"/>
      <c r="T13" s="218"/>
      <c r="U13" s="217"/>
      <c r="V13" s="218"/>
      <c r="W13" s="217"/>
      <c r="X13" s="218"/>
      <c r="Y13" s="217"/>
      <c r="Z13" s="218"/>
      <c r="AA13" s="217"/>
      <c r="AB13" s="218"/>
      <c r="AC13" s="465"/>
      <c r="AD13" s="219"/>
      <c r="AE13" s="499"/>
      <c r="AF13" s="499"/>
      <c r="AG13" s="502"/>
      <c r="AH13" s="215"/>
      <c r="AI13" s="505"/>
    </row>
    <row r="14" spans="1:35" ht="16.5" thickBot="1">
      <c r="A14" s="451" t="s">
        <v>12</v>
      </c>
      <c r="B14" s="454"/>
      <c r="C14" s="457"/>
      <c r="D14" s="460" t="e">
        <f t="shared" ref="D14" si="0">IF(AE14/AF14&gt;1,1+(AG14/22))+IF(AE14/AF14=1,1)+IF(AE14/AF14&lt;1,AE14/AF14)</f>
        <v>#DIV/0!</v>
      </c>
      <c r="E14" s="191"/>
      <c r="F14" s="220"/>
      <c r="G14" s="193"/>
      <c r="H14" s="192"/>
      <c r="I14" s="195"/>
      <c r="J14" s="196"/>
      <c r="K14" s="195"/>
      <c r="L14" s="196"/>
      <c r="M14" s="195"/>
      <c r="N14" s="196"/>
      <c r="O14" s="195"/>
      <c r="P14" s="196"/>
      <c r="Q14" s="195"/>
      <c r="R14" s="196"/>
      <c r="S14" s="195"/>
      <c r="T14" s="196"/>
      <c r="U14" s="195"/>
      <c r="V14" s="196"/>
      <c r="W14" s="195"/>
      <c r="X14" s="196"/>
      <c r="Y14" s="195"/>
      <c r="Z14" s="196"/>
      <c r="AA14" s="195"/>
      <c r="AB14" s="196"/>
      <c r="AC14" s="463">
        <f>SUM(I14:AB21)</f>
        <v>0</v>
      </c>
      <c r="AD14" s="221"/>
      <c r="AE14" s="497">
        <f>SUM(AC14:AD21)</f>
        <v>0</v>
      </c>
      <c r="AF14" s="497"/>
      <c r="AG14" s="500">
        <f t="shared" ref="AG14" si="1">IF(AE14-AF14&gt;0,AE14-AF14)+IF(AE14-AF14=0,0)+IF(AE14-AF14&lt;0,0)</f>
        <v>0</v>
      </c>
      <c r="AH14" s="192"/>
      <c r="AI14" s="506"/>
    </row>
    <row r="15" spans="1:35" ht="16.5" thickBot="1">
      <c r="A15" s="452"/>
      <c r="B15" s="455"/>
      <c r="C15" s="458"/>
      <c r="D15" s="461"/>
      <c r="E15" s="200"/>
      <c r="F15" s="222"/>
      <c r="G15" s="193"/>
      <c r="H15" s="201"/>
      <c r="I15" s="203"/>
      <c r="J15" s="204"/>
      <c r="K15" s="203"/>
      <c r="L15" s="204"/>
      <c r="M15" s="203"/>
      <c r="N15" s="204"/>
      <c r="O15" s="203"/>
      <c r="P15" s="204"/>
      <c r="Q15" s="203"/>
      <c r="R15" s="204"/>
      <c r="S15" s="203"/>
      <c r="T15" s="204"/>
      <c r="U15" s="203"/>
      <c r="V15" s="204"/>
      <c r="W15" s="203"/>
      <c r="X15" s="204"/>
      <c r="Y15" s="203"/>
      <c r="Z15" s="204"/>
      <c r="AA15" s="203"/>
      <c r="AB15" s="204"/>
      <c r="AC15" s="464"/>
      <c r="AD15" s="223"/>
      <c r="AE15" s="498"/>
      <c r="AF15" s="498"/>
      <c r="AG15" s="501"/>
      <c r="AH15" s="201"/>
      <c r="AI15" s="507"/>
    </row>
    <row r="16" spans="1:35" ht="16.5" thickBot="1">
      <c r="A16" s="452"/>
      <c r="B16" s="455"/>
      <c r="C16" s="458"/>
      <c r="D16" s="461"/>
      <c r="E16" s="200"/>
      <c r="F16" s="222"/>
      <c r="G16" s="193"/>
      <c r="H16" s="201"/>
      <c r="I16" s="203"/>
      <c r="J16" s="204"/>
      <c r="K16" s="203"/>
      <c r="L16" s="204"/>
      <c r="M16" s="203"/>
      <c r="N16" s="204"/>
      <c r="O16" s="203"/>
      <c r="P16" s="204"/>
      <c r="Q16" s="203"/>
      <c r="R16" s="204"/>
      <c r="S16" s="203"/>
      <c r="T16" s="204"/>
      <c r="U16" s="203"/>
      <c r="V16" s="204"/>
      <c r="W16" s="203"/>
      <c r="X16" s="204"/>
      <c r="Y16" s="203"/>
      <c r="Z16" s="204"/>
      <c r="AA16" s="203"/>
      <c r="AB16" s="204"/>
      <c r="AC16" s="464"/>
      <c r="AD16" s="223"/>
      <c r="AE16" s="498"/>
      <c r="AF16" s="498"/>
      <c r="AG16" s="501"/>
      <c r="AH16" s="201"/>
      <c r="AI16" s="507"/>
    </row>
    <row r="17" spans="1:35" ht="16.5" thickBot="1">
      <c r="A17" s="452"/>
      <c r="B17" s="455"/>
      <c r="C17" s="458"/>
      <c r="D17" s="461"/>
      <c r="E17" s="200"/>
      <c r="F17" s="222"/>
      <c r="G17" s="193"/>
      <c r="H17" s="201"/>
      <c r="I17" s="203"/>
      <c r="J17" s="204"/>
      <c r="K17" s="203"/>
      <c r="L17" s="204"/>
      <c r="M17" s="203"/>
      <c r="N17" s="204"/>
      <c r="O17" s="203"/>
      <c r="P17" s="204"/>
      <c r="Q17" s="203"/>
      <c r="R17" s="204"/>
      <c r="S17" s="203"/>
      <c r="T17" s="204"/>
      <c r="U17" s="203"/>
      <c r="V17" s="204"/>
      <c r="W17" s="203"/>
      <c r="X17" s="204"/>
      <c r="Y17" s="203"/>
      <c r="Z17" s="204"/>
      <c r="AA17" s="203"/>
      <c r="AB17" s="204"/>
      <c r="AC17" s="464"/>
      <c r="AD17" s="223"/>
      <c r="AE17" s="498"/>
      <c r="AF17" s="498"/>
      <c r="AG17" s="501"/>
      <c r="AH17" s="201"/>
      <c r="AI17" s="507"/>
    </row>
    <row r="18" spans="1:35" ht="16.5" thickBot="1">
      <c r="A18" s="452"/>
      <c r="B18" s="455"/>
      <c r="C18" s="458"/>
      <c r="D18" s="461"/>
      <c r="E18" s="200"/>
      <c r="F18" s="222"/>
      <c r="G18" s="193"/>
      <c r="H18" s="201"/>
      <c r="I18" s="203"/>
      <c r="J18" s="204"/>
      <c r="K18" s="203"/>
      <c r="L18" s="204"/>
      <c r="M18" s="203"/>
      <c r="N18" s="204"/>
      <c r="O18" s="203"/>
      <c r="P18" s="204"/>
      <c r="Q18" s="203"/>
      <c r="R18" s="204"/>
      <c r="S18" s="203"/>
      <c r="T18" s="204"/>
      <c r="U18" s="203"/>
      <c r="V18" s="204"/>
      <c r="W18" s="203"/>
      <c r="X18" s="204"/>
      <c r="Y18" s="203"/>
      <c r="Z18" s="204"/>
      <c r="AA18" s="203"/>
      <c r="AB18" s="204"/>
      <c r="AC18" s="464"/>
      <c r="AD18" s="223"/>
      <c r="AE18" s="498"/>
      <c r="AF18" s="498"/>
      <c r="AG18" s="501"/>
      <c r="AH18" s="201"/>
      <c r="AI18" s="507"/>
    </row>
    <row r="19" spans="1:35" ht="16.5" thickBot="1">
      <c r="A19" s="452"/>
      <c r="B19" s="455"/>
      <c r="C19" s="458"/>
      <c r="D19" s="461"/>
      <c r="E19" s="200"/>
      <c r="F19" s="222"/>
      <c r="G19" s="193"/>
      <c r="H19" s="201"/>
      <c r="I19" s="203"/>
      <c r="J19" s="204"/>
      <c r="K19" s="203"/>
      <c r="L19" s="204"/>
      <c r="M19" s="203"/>
      <c r="N19" s="204"/>
      <c r="O19" s="203"/>
      <c r="P19" s="204"/>
      <c r="Q19" s="203"/>
      <c r="R19" s="204"/>
      <c r="S19" s="203"/>
      <c r="T19" s="204"/>
      <c r="U19" s="203"/>
      <c r="V19" s="204"/>
      <c r="W19" s="203"/>
      <c r="X19" s="204"/>
      <c r="Y19" s="203"/>
      <c r="Z19" s="204"/>
      <c r="AA19" s="203"/>
      <c r="AB19" s="204"/>
      <c r="AC19" s="464"/>
      <c r="AD19" s="223"/>
      <c r="AE19" s="498"/>
      <c r="AF19" s="498"/>
      <c r="AG19" s="501"/>
      <c r="AH19" s="201"/>
      <c r="AI19" s="507"/>
    </row>
    <row r="20" spans="1:35" ht="16.5" thickBot="1">
      <c r="A20" s="452"/>
      <c r="B20" s="455"/>
      <c r="C20" s="458"/>
      <c r="D20" s="461"/>
      <c r="E20" s="207"/>
      <c r="F20" s="207"/>
      <c r="G20" s="193"/>
      <c r="H20" s="208"/>
      <c r="I20" s="210"/>
      <c r="J20" s="211"/>
      <c r="K20" s="210"/>
      <c r="L20" s="211"/>
      <c r="M20" s="210"/>
      <c r="N20" s="211"/>
      <c r="O20" s="210"/>
      <c r="P20" s="211"/>
      <c r="Q20" s="210"/>
      <c r="R20" s="211"/>
      <c r="S20" s="210"/>
      <c r="T20" s="211"/>
      <c r="U20" s="210"/>
      <c r="V20" s="211"/>
      <c r="W20" s="210"/>
      <c r="X20" s="211"/>
      <c r="Y20" s="210"/>
      <c r="Z20" s="211"/>
      <c r="AA20" s="210"/>
      <c r="AB20" s="211"/>
      <c r="AC20" s="464"/>
      <c r="AD20" s="212"/>
      <c r="AE20" s="498"/>
      <c r="AF20" s="498"/>
      <c r="AG20" s="501"/>
      <c r="AH20" s="208"/>
      <c r="AI20" s="507"/>
    </row>
    <row r="21" spans="1:35" ht="16.5" thickBot="1">
      <c r="A21" s="453"/>
      <c r="B21" s="456"/>
      <c r="C21" s="459"/>
      <c r="D21" s="462"/>
      <c r="E21" s="214"/>
      <c r="F21" s="214"/>
      <c r="G21" s="193"/>
      <c r="H21" s="215"/>
      <c r="I21" s="217"/>
      <c r="J21" s="218"/>
      <c r="K21" s="217"/>
      <c r="L21" s="218"/>
      <c r="M21" s="217"/>
      <c r="N21" s="218"/>
      <c r="O21" s="217"/>
      <c r="P21" s="218"/>
      <c r="Q21" s="217"/>
      <c r="R21" s="218"/>
      <c r="S21" s="217"/>
      <c r="T21" s="218"/>
      <c r="U21" s="217"/>
      <c r="V21" s="218"/>
      <c r="W21" s="217"/>
      <c r="X21" s="218"/>
      <c r="Y21" s="217"/>
      <c r="Z21" s="218"/>
      <c r="AA21" s="217"/>
      <c r="AB21" s="218"/>
      <c r="AC21" s="465"/>
      <c r="AD21" s="219"/>
      <c r="AE21" s="499"/>
      <c r="AF21" s="499"/>
      <c r="AG21" s="502"/>
      <c r="AH21" s="215"/>
      <c r="AI21" s="508"/>
    </row>
    <row r="22" spans="1:35" ht="16.5" thickBot="1">
      <c r="A22" s="451" t="s">
        <v>13</v>
      </c>
      <c r="B22" s="454"/>
      <c r="C22" s="457"/>
      <c r="D22" s="460" t="e">
        <f t="shared" ref="D22" si="2">IF(AE22/AF22&gt;1,1+(AG22/22))+IF(AE22/AF22=1,1)+IF(AE22/AF22&lt;1,AE22/AF22)</f>
        <v>#DIV/0!</v>
      </c>
      <c r="E22" s="191"/>
      <c r="F22" s="220"/>
      <c r="G22" s="193"/>
      <c r="H22" s="192"/>
      <c r="I22" s="195"/>
      <c r="J22" s="196"/>
      <c r="K22" s="195"/>
      <c r="L22" s="196"/>
      <c r="M22" s="195"/>
      <c r="N22" s="196"/>
      <c r="O22" s="195"/>
      <c r="P22" s="196"/>
      <c r="Q22" s="195"/>
      <c r="R22" s="196"/>
      <c r="S22" s="195"/>
      <c r="T22" s="196"/>
      <c r="U22" s="195"/>
      <c r="V22" s="196"/>
      <c r="W22" s="195"/>
      <c r="X22" s="196"/>
      <c r="Y22" s="195"/>
      <c r="Z22" s="196"/>
      <c r="AA22" s="195"/>
      <c r="AB22" s="196"/>
      <c r="AC22" s="463">
        <f>SUM(I22:AB29)</f>
        <v>0</v>
      </c>
      <c r="AD22" s="221"/>
      <c r="AE22" s="497">
        <f>SUM(AC22:AD29)</f>
        <v>0</v>
      </c>
      <c r="AF22" s="497"/>
      <c r="AG22" s="500">
        <f t="shared" ref="AG22" si="3">IF(AE22-AF22&gt;0,AE22-AF22)+IF(AE22-AF22=0,0)+IF(AE22-AF22&lt;0,0)</f>
        <v>0</v>
      </c>
      <c r="AH22" s="192"/>
      <c r="AI22" s="506"/>
    </row>
    <row r="23" spans="1:35" ht="16.5" thickBot="1">
      <c r="A23" s="452"/>
      <c r="B23" s="455"/>
      <c r="C23" s="458"/>
      <c r="D23" s="461"/>
      <c r="E23" s="200"/>
      <c r="F23" s="222"/>
      <c r="G23" s="193"/>
      <c r="H23" s="201"/>
      <c r="I23" s="203"/>
      <c r="J23" s="204"/>
      <c r="K23" s="203"/>
      <c r="L23" s="204"/>
      <c r="M23" s="203"/>
      <c r="N23" s="204"/>
      <c r="O23" s="203"/>
      <c r="P23" s="204"/>
      <c r="Q23" s="203"/>
      <c r="R23" s="204"/>
      <c r="S23" s="203"/>
      <c r="T23" s="204"/>
      <c r="U23" s="203"/>
      <c r="V23" s="204"/>
      <c r="W23" s="203"/>
      <c r="X23" s="204"/>
      <c r="Y23" s="203"/>
      <c r="Z23" s="204"/>
      <c r="AA23" s="203"/>
      <c r="AB23" s="204"/>
      <c r="AC23" s="464"/>
      <c r="AD23" s="223"/>
      <c r="AE23" s="498"/>
      <c r="AF23" s="498"/>
      <c r="AG23" s="501"/>
      <c r="AH23" s="201"/>
      <c r="AI23" s="507"/>
    </row>
    <row r="24" spans="1:35" ht="16.5" thickBot="1">
      <c r="A24" s="452"/>
      <c r="B24" s="455"/>
      <c r="C24" s="458"/>
      <c r="D24" s="461"/>
      <c r="E24" s="200"/>
      <c r="F24" s="222"/>
      <c r="G24" s="193"/>
      <c r="H24" s="201"/>
      <c r="I24" s="203"/>
      <c r="J24" s="204"/>
      <c r="K24" s="203"/>
      <c r="L24" s="204"/>
      <c r="M24" s="203"/>
      <c r="N24" s="204"/>
      <c r="O24" s="203"/>
      <c r="P24" s="204"/>
      <c r="Q24" s="203"/>
      <c r="R24" s="204"/>
      <c r="S24" s="203"/>
      <c r="T24" s="204"/>
      <c r="U24" s="203"/>
      <c r="V24" s="204"/>
      <c r="W24" s="203"/>
      <c r="X24" s="204"/>
      <c r="Y24" s="203"/>
      <c r="Z24" s="204"/>
      <c r="AA24" s="203"/>
      <c r="AB24" s="204"/>
      <c r="AC24" s="464"/>
      <c r="AD24" s="223"/>
      <c r="AE24" s="498"/>
      <c r="AF24" s="498"/>
      <c r="AG24" s="501"/>
      <c r="AH24" s="201"/>
      <c r="AI24" s="507"/>
    </row>
    <row r="25" spans="1:35" ht="16.5" thickBot="1">
      <c r="A25" s="452"/>
      <c r="B25" s="455"/>
      <c r="C25" s="458"/>
      <c r="D25" s="461"/>
      <c r="E25" s="200"/>
      <c r="F25" s="222"/>
      <c r="G25" s="193"/>
      <c r="H25" s="201"/>
      <c r="I25" s="203"/>
      <c r="J25" s="204"/>
      <c r="K25" s="203"/>
      <c r="L25" s="204"/>
      <c r="M25" s="203"/>
      <c r="N25" s="204"/>
      <c r="O25" s="203"/>
      <c r="P25" s="204"/>
      <c r="Q25" s="203"/>
      <c r="R25" s="204"/>
      <c r="S25" s="203"/>
      <c r="T25" s="204"/>
      <c r="U25" s="203"/>
      <c r="V25" s="204"/>
      <c r="W25" s="203"/>
      <c r="X25" s="204"/>
      <c r="Y25" s="203"/>
      <c r="Z25" s="204"/>
      <c r="AA25" s="203"/>
      <c r="AB25" s="204"/>
      <c r="AC25" s="464"/>
      <c r="AD25" s="223"/>
      <c r="AE25" s="498"/>
      <c r="AF25" s="498"/>
      <c r="AG25" s="501"/>
      <c r="AH25" s="201"/>
      <c r="AI25" s="507"/>
    </row>
    <row r="26" spans="1:35" ht="16.5" thickBot="1">
      <c r="A26" s="452"/>
      <c r="B26" s="455"/>
      <c r="C26" s="458"/>
      <c r="D26" s="461"/>
      <c r="E26" s="200"/>
      <c r="F26" s="222"/>
      <c r="G26" s="193"/>
      <c r="H26" s="201"/>
      <c r="I26" s="203"/>
      <c r="J26" s="204"/>
      <c r="K26" s="203"/>
      <c r="L26" s="204"/>
      <c r="M26" s="203"/>
      <c r="N26" s="204"/>
      <c r="O26" s="203"/>
      <c r="P26" s="204"/>
      <c r="Q26" s="203"/>
      <c r="R26" s="204"/>
      <c r="S26" s="203"/>
      <c r="T26" s="204"/>
      <c r="U26" s="203"/>
      <c r="V26" s="204"/>
      <c r="W26" s="203"/>
      <c r="X26" s="204"/>
      <c r="Y26" s="203"/>
      <c r="Z26" s="204"/>
      <c r="AA26" s="203"/>
      <c r="AB26" s="204"/>
      <c r="AC26" s="464"/>
      <c r="AD26" s="223"/>
      <c r="AE26" s="498"/>
      <c r="AF26" s="498"/>
      <c r="AG26" s="501"/>
      <c r="AH26" s="201"/>
      <c r="AI26" s="507"/>
    </row>
    <row r="27" spans="1:35" ht="16.5" thickBot="1">
      <c r="A27" s="452"/>
      <c r="B27" s="455"/>
      <c r="C27" s="458"/>
      <c r="D27" s="461"/>
      <c r="E27" s="200"/>
      <c r="F27" s="222"/>
      <c r="G27" s="193"/>
      <c r="H27" s="201"/>
      <c r="I27" s="203"/>
      <c r="J27" s="204"/>
      <c r="K27" s="203"/>
      <c r="L27" s="204"/>
      <c r="M27" s="203"/>
      <c r="N27" s="204"/>
      <c r="O27" s="203"/>
      <c r="P27" s="204"/>
      <c r="Q27" s="203"/>
      <c r="R27" s="204"/>
      <c r="S27" s="203"/>
      <c r="T27" s="204"/>
      <c r="U27" s="203"/>
      <c r="V27" s="204"/>
      <c r="W27" s="203"/>
      <c r="X27" s="204"/>
      <c r="Y27" s="203"/>
      <c r="Z27" s="204"/>
      <c r="AA27" s="203"/>
      <c r="AB27" s="204"/>
      <c r="AC27" s="464"/>
      <c r="AD27" s="223"/>
      <c r="AE27" s="498"/>
      <c r="AF27" s="498"/>
      <c r="AG27" s="501"/>
      <c r="AH27" s="201"/>
      <c r="AI27" s="507"/>
    </row>
    <row r="28" spans="1:35" ht="16.5" thickBot="1">
      <c r="A28" s="452"/>
      <c r="B28" s="455"/>
      <c r="C28" s="458"/>
      <c r="D28" s="461"/>
      <c r="E28" s="207"/>
      <c r="F28" s="207"/>
      <c r="G28" s="193"/>
      <c r="H28" s="208"/>
      <c r="I28" s="210"/>
      <c r="J28" s="211"/>
      <c r="K28" s="210"/>
      <c r="L28" s="211"/>
      <c r="M28" s="210"/>
      <c r="N28" s="211"/>
      <c r="O28" s="210"/>
      <c r="P28" s="211"/>
      <c r="Q28" s="210"/>
      <c r="R28" s="211"/>
      <c r="S28" s="210"/>
      <c r="T28" s="211"/>
      <c r="U28" s="210"/>
      <c r="V28" s="211"/>
      <c r="W28" s="210"/>
      <c r="X28" s="211"/>
      <c r="Y28" s="210"/>
      <c r="Z28" s="211"/>
      <c r="AA28" s="210"/>
      <c r="AB28" s="211"/>
      <c r="AC28" s="464"/>
      <c r="AD28" s="212"/>
      <c r="AE28" s="498"/>
      <c r="AF28" s="498"/>
      <c r="AG28" s="501"/>
      <c r="AH28" s="208"/>
      <c r="AI28" s="507"/>
    </row>
    <row r="29" spans="1:35" ht="16.5" thickBot="1">
      <c r="A29" s="453"/>
      <c r="B29" s="456"/>
      <c r="C29" s="459"/>
      <c r="D29" s="462"/>
      <c r="E29" s="214"/>
      <c r="F29" s="214"/>
      <c r="G29" s="193"/>
      <c r="H29" s="215"/>
      <c r="I29" s="217"/>
      <c r="J29" s="218"/>
      <c r="K29" s="217"/>
      <c r="L29" s="218"/>
      <c r="M29" s="217"/>
      <c r="N29" s="218"/>
      <c r="O29" s="217"/>
      <c r="P29" s="218"/>
      <c r="Q29" s="217"/>
      <c r="R29" s="218"/>
      <c r="S29" s="217"/>
      <c r="T29" s="218"/>
      <c r="U29" s="217"/>
      <c r="V29" s="218"/>
      <c r="W29" s="217"/>
      <c r="X29" s="218"/>
      <c r="Y29" s="217"/>
      <c r="Z29" s="218"/>
      <c r="AA29" s="217"/>
      <c r="AB29" s="218"/>
      <c r="AC29" s="465"/>
      <c r="AD29" s="219"/>
      <c r="AE29" s="499"/>
      <c r="AF29" s="499"/>
      <c r="AG29" s="502"/>
      <c r="AH29" s="215"/>
      <c r="AI29" s="508"/>
    </row>
    <row r="30" spans="1:35" ht="16.5" thickBot="1">
      <c r="A30" s="451" t="s">
        <v>14</v>
      </c>
      <c r="B30" s="454"/>
      <c r="C30" s="457"/>
      <c r="D30" s="460" t="e">
        <f t="shared" ref="D30" si="4">IF(AE30/AF30&gt;1,1+(AG30/22))+IF(AE30/AF30=1,1)+IF(AE30/AF30&lt;1,AE30/AF30)</f>
        <v>#DIV/0!</v>
      </c>
      <c r="E30" s="191"/>
      <c r="F30" s="220"/>
      <c r="G30" s="193"/>
      <c r="H30" s="192"/>
      <c r="I30" s="195"/>
      <c r="J30" s="196"/>
      <c r="K30" s="195"/>
      <c r="L30" s="196"/>
      <c r="M30" s="195"/>
      <c r="N30" s="196"/>
      <c r="O30" s="195"/>
      <c r="P30" s="196"/>
      <c r="Q30" s="195"/>
      <c r="R30" s="196"/>
      <c r="S30" s="195"/>
      <c r="T30" s="196"/>
      <c r="U30" s="195"/>
      <c r="V30" s="196"/>
      <c r="W30" s="195"/>
      <c r="X30" s="196"/>
      <c r="Y30" s="195"/>
      <c r="Z30" s="196"/>
      <c r="AA30" s="195"/>
      <c r="AB30" s="196"/>
      <c r="AC30" s="463">
        <f>SUM(I30:AB37)</f>
        <v>0</v>
      </c>
      <c r="AD30" s="221"/>
      <c r="AE30" s="497">
        <f>SUM(AC30:AD37)</f>
        <v>0</v>
      </c>
      <c r="AF30" s="497"/>
      <c r="AG30" s="500">
        <f t="shared" ref="AG30" si="5">IF(AE30-AF30&gt;0,AE30-AF30)+IF(AE30-AF30=0,0)+IF(AE30-AF30&lt;0,0)</f>
        <v>0</v>
      </c>
      <c r="AH30" s="192"/>
      <c r="AI30" s="507"/>
    </row>
    <row r="31" spans="1:35" ht="16.5" thickBot="1">
      <c r="A31" s="452"/>
      <c r="B31" s="455"/>
      <c r="C31" s="458"/>
      <c r="D31" s="461"/>
      <c r="E31" s="200"/>
      <c r="F31" s="222"/>
      <c r="G31" s="193"/>
      <c r="H31" s="201"/>
      <c r="I31" s="203"/>
      <c r="J31" s="204"/>
      <c r="K31" s="203"/>
      <c r="L31" s="204"/>
      <c r="M31" s="203"/>
      <c r="N31" s="204"/>
      <c r="O31" s="203"/>
      <c r="P31" s="204"/>
      <c r="Q31" s="203"/>
      <c r="R31" s="204"/>
      <c r="S31" s="203"/>
      <c r="T31" s="204"/>
      <c r="U31" s="203"/>
      <c r="V31" s="204"/>
      <c r="W31" s="203"/>
      <c r="X31" s="204"/>
      <c r="Y31" s="203"/>
      <c r="Z31" s="204"/>
      <c r="AA31" s="203"/>
      <c r="AB31" s="204"/>
      <c r="AC31" s="464"/>
      <c r="AD31" s="223"/>
      <c r="AE31" s="498"/>
      <c r="AF31" s="498"/>
      <c r="AG31" s="501"/>
      <c r="AH31" s="201"/>
      <c r="AI31" s="507"/>
    </row>
    <row r="32" spans="1:35" ht="16.5" thickBot="1">
      <c r="A32" s="452"/>
      <c r="B32" s="455"/>
      <c r="C32" s="458"/>
      <c r="D32" s="461"/>
      <c r="E32" s="200"/>
      <c r="F32" s="222"/>
      <c r="G32" s="193"/>
      <c r="H32" s="201"/>
      <c r="I32" s="203"/>
      <c r="J32" s="204"/>
      <c r="K32" s="203"/>
      <c r="L32" s="204"/>
      <c r="M32" s="203"/>
      <c r="N32" s="204"/>
      <c r="O32" s="203"/>
      <c r="P32" s="204"/>
      <c r="Q32" s="203"/>
      <c r="R32" s="204"/>
      <c r="S32" s="203"/>
      <c r="T32" s="204"/>
      <c r="U32" s="203"/>
      <c r="V32" s="204"/>
      <c r="W32" s="203"/>
      <c r="X32" s="204"/>
      <c r="Y32" s="203"/>
      <c r="Z32" s="204"/>
      <c r="AA32" s="203"/>
      <c r="AB32" s="204"/>
      <c r="AC32" s="464"/>
      <c r="AD32" s="223"/>
      <c r="AE32" s="498"/>
      <c r="AF32" s="498"/>
      <c r="AG32" s="501"/>
      <c r="AH32" s="201"/>
      <c r="AI32" s="507"/>
    </row>
    <row r="33" spans="1:35" ht="16.5" thickBot="1">
      <c r="A33" s="452"/>
      <c r="B33" s="455"/>
      <c r="C33" s="458"/>
      <c r="D33" s="461"/>
      <c r="E33" s="200"/>
      <c r="F33" s="222"/>
      <c r="G33" s="193"/>
      <c r="H33" s="201"/>
      <c r="I33" s="203"/>
      <c r="J33" s="204"/>
      <c r="K33" s="203"/>
      <c r="L33" s="204"/>
      <c r="M33" s="203"/>
      <c r="N33" s="204"/>
      <c r="O33" s="203"/>
      <c r="P33" s="204"/>
      <c r="Q33" s="203"/>
      <c r="R33" s="204"/>
      <c r="S33" s="203"/>
      <c r="T33" s="204"/>
      <c r="U33" s="203"/>
      <c r="V33" s="204"/>
      <c r="W33" s="203"/>
      <c r="X33" s="204"/>
      <c r="Y33" s="203"/>
      <c r="Z33" s="204"/>
      <c r="AA33" s="203"/>
      <c r="AB33" s="204"/>
      <c r="AC33" s="464"/>
      <c r="AD33" s="223"/>
      <c r="AE33" s="498"/>
      <c r="AF33" s="498"/>
      <c r="AG33" s="501"/>
      <c r="AH33" s="201"/>
      <c r="AI33" s="507"/>
    </row>
    <row r="34" spans="1:35" ht="16.5" thickBot="1">
      <c r="A34" s="452"/>
      <c r="B34" s="455"/>
      <c r="C34" s="458"/>
      <c r="D34" s="461"/>
      <c r="E34" s="200"/>
      <c r="F34" s="222"/>
      <c r="G34" s="193"/>
      <c r="H34" s="201"/>
      <c r="I34" s="203"/>
      <c r="J34" s="204"/>
      <c r="K34" s="203"/>
      <c r="L34" s="204"/>
      <c r="M34" s="203"/>
      <c r="N34" s="204"/>
      <c r="O34" s="203"/>
      <c r="P34" s="204"/>
      <c r="Q34" s="203"/>
      <c r="R34" s="204"/>
      <c r="S34" s="203"/>
      <c r="T34" s="204"/>
      <c r="U34" s="203"/>
      <c r="V34" s="204"/>
      <c r="W34" s="203"/>
      <c r="X34" s="204"/>
      <c r="Y34" s="203"/>
      <c r="Z34" s="204"/>
      <c r="AA34" s="203"/>
      <c r="AB34" s="204"/>
      <c r="AC34" s="464"/>
      <c r="AD34" s="223"/>
      <c r="AE34" s="498"/>
      <c r="AF34" s="498"/>
      <c r="AG34" s="501"/>
      <c r="AH34" s="201"/>
      <c r="AI34" s="507"/>
    </row>
    <row r="35" spans="1:35" ht="16.5" thickBot="1">
      <c r="A35" s="452"/>
      <c r="B35" s="455"/>
      <c r="C35" s="458"/>
      <c r="D35" s="461"/>
      <c r="E35" s="200"/>
      <c r="F35" s="222"/>
      <c r="G35" s="193"/>
      <c r="H35" s="201"/>
      <c r="I35" s="203"/>
      <c r="J35" s="204"/>
      <c r="K35" s="203"/>
      <c r="L35" s="204"/>
      <c r="M35" s="203"/>
      <c r="N35" s="204"/>
      <c r="O35" s="203"/>
      <c r="P35" s="204"/>
      <c r="Q35" s="203"/>
      <c r="R35" s="204"/>
      <c r="S35" s="203"/>
      <c r="T35" s="204"/>
      <c r="U35" s="203"/>
      <c r="V35" s="204"/>
      <c r="W35" s="203"/>
      <c r="X35" s="204"/>
      <c r="Y35" s="203"/>
      <c r="Z35" s="204"/>
      <c r="AA35" s="203"/>
      <c r="AB35" s="204"/>
      <c r="AC35" s="464"/>
      <c r="AD35" s="223"/>
      <c r="AE35" s="498"/>
      <c r="AF35" s="498"/>
      <c r="AG35" s="501"/>
      <c r="AH35" s="201"/>
      <c r="AI35" s="507"/>
    </row>
    <row r="36" spans="1:35" ht="16.5" thickBot="1">
      <c r="A36" s="452"/>
      <c r="B36" s="455"/>
      <c r="C36" s="458"/>
      <c r="D36" s="461"/>
      <c r="E36" s="207"/>
      <c r="F36" s="207"/>
      <c r="G36" s="193"/>
      <c r="H36" s="208"/>
      <c r="I36" s="210"/>
      <c r="J36" s="211"/>
      <c r="K36" s="210"/>
      <c r="L36" s="211"/>
      <c r="M36" s="210"/>
      <c r="N36" s="211"/>
      <c r="O36" s="210"/>
      <c r="P36" s="211"/>
      <c r="Q36" s="210"/>
      <c r="R36" s="211"/>
      <c r="S36" s="210"/>
      <c r="T36" s="211"/>
      <c r="U36" s="210"/>
      <c r="V36" s="211"/>
      <c r="W36" s="210"/>
      <c r="X36" s="211"/>
      <c r="Y36" s="210"/>
      <c r="Z36" s="211"/>
      <c r="AA36" s="210"/>
      <c r="AB36" s="211"/>
      <c r="AC36" s="464"/>
      <c r="AD36" s="212"/>
      <c r="AE36" s="498"/>
      <c r="AF36" s="498"/>
      <c r="AG36" s="501"/>
      <c r="AH36" s="208"/>
      <c r="AI36" s="507"/>
    </row>
    <row r="37" spans="1:35" ht="16.5" thickBot="1">
      <c r="A37" s="453"/>
      <c r="B37" s="456"/>
      <c r="C37" s="459"/>
      <c r="D37" s="462"/>
      <c r="E37" s="214"/>
      <c r="F37" s="214"/>
      <c r="G37" s="193"/>
      <c r="H37" s="215"/>
      <c r="I37" s="217"/>
      <c r="J37" s="218"/>
      <c r="K37" s="217"/>
      <c r="L37" s="218"/>
      <c r="M37" s="217"/>
      <c r="N37" s="218"/>
      <c r="O37" s="217"/>
      <c r="P37" s="218"/>
      <c r="Q37" s="217"/>
      <c r="R37" s="218"/>
      <c r="S37" s="217"/>
      <c r="T37" s="218"/>
      <c r="U37" s="217"/>
      <c r="V37" s="218"/>
      <c r="W37" s="217"/>
      <c r="X37" s="218"/>
      <c r="Y37" s="217"/>
      <c r="Z37" s="218"/>
      <c r="AA37" s="217"/>
      <c r="AB37" s="218"/>
      <c r="AC37" s="465"/>
      <c r="AD37" s="219"/>
      <c r="AE37" s="499"/>
      <c r="AF37" s="499"/>
      <c r="AG37" s="502"/>
      <c r="AH37" s="215"/>
      <c r="AI37" s="508"/>
    </row>
    <row r="38" spans="1:35" ht="16.5" thickBot="1">
      <c r="A38" s="451" t="s">
        <v>15</v>
      </c>
      <c r="B38" s="454"/>
      <c r="C38" s="457"/>
      <c r="D38" s="460" t="e">
        <f t="shared" ref="D38" si="6">IF(AE38/AF38&gt;1,1+(AG38/22))+IF(AE38/AF38=1,1)+IF(AE38/AF38&lt;1,AE38/AF38)</f>
        <v>#DIV/0!</v>
      </c>
      <c r="E38" s="191"/>
      <c r="F38" s="220"/>
      <c r="G38" s="193"/>
      <c r="H38" s="192"/>
      <c r="I38" s="195"/>
      <c r="J38" s="196"/>
      <c r="K38" s="195"/>
      <c r="L38" s="196"/>
      <c r="M38" s="195"/>
      <c r="N38" s="196"/>
      <c r="O38" s="195"/>
      <c r="P38" s="196"/>
      <c r="Q38" s="195"/>
      <c r="R38" s="196"/>
      <c r="S38" s="195"/>
      <c r="T38" s="196"/>
      <c r="U38" s="195"/>
      <c r="V38" s="196"/>
      <c r="W38" s="195"/>
      <c r="X38" s="196"/>
      <c r="Y38" s="195"/>
      <c r="Z38" s="196"/>
      <c r="AA38" s="195"/>
      <c r="AB38" s="196"/>
      <c r="AC38" s="463">
        <f>SUM(I38:AB45)</f>
        <v>0</v>
      </c>
      <c r="AD38" s="221"/>
      <c r="AE38" s="497">
        <f>SUM(AC38:AD45)</f>
        <v>0</v>
      </c>
      <c r="AF38" s="497"/>
      <c r="AG38" s="500">
        <f t="shared" ref="AG38" si="7">IF(AE38-AF38&gt;0,AE38-AF38)+IF(AE38-AF38=0,0)+IF(AE38-AF38&lt;0,0)</f>
        <v>0</v>
      </c>
      <c r="AH38" s="192"/>
      <c r="AI38" s="506"/>
    </row>
    <row r="39" spans="1:35" ht="16.5" thickBot="1">
      <c r="A39" s="452"/>
      <c r="B39" s="455"/>
      <c r="C39" s="458"/>
      <c r="D39" s="461"/>
      <c r="E39" s="200"/>
      <c r="F39" s="222"/>
      <c r="G39" s="193"/>
      <c r="H39" s="201"/>
      <c r="I39" s="203"/>
      <c r="J39" s="204"/>
      <c r="K39" s="203"/>
      <c r="L39" s="204"/>
      <c r="M39" s="203"/>
      <c r="N39" s="204"/>
      <c r="O39" s="203"/>
      <c r="P39" s="204"/>
      <c r="Q39" s="203"/>
      <c r="R39" s="204"/>
      <c r="S39" s="203"/>
      <c r="T39" s="204"/>
      <c r="U39" s="203"/>
      <c r="V39" s="204"/>
      <c r="W39" s="203"/>
      <c r="X39" s="204"/>
      <c r="Y39" s="203"/>
      <c r="Z39" s="204"/>
      <c r="AA39" s="203"/>
      <c r="AB39" s="204"/>
      <c r="AC39" s="464"/>
      <c r="AD39" s="223"/>
      <c r="AE39" s="498"/>
      <c r="AF39" s="498"/>
      <c r="AG39" s="501"/>
      <c r="AH39" s="201"/>
      <c r="AI39" s="507"/>
    </row>
    <row r="40" spans="1:35" ht="16.5" thickBot="1">
      <c r="A40" s="452"/>
      <c r="B40" s="455"/>
      <c r="C40" s="458"/>
      <c r="D40" s="461"/>
      <c r="E40" s="200"/>
      <c r="F40" s="222"/>
      <c r="G40" s="193"/>
      <c r="H40" s="201"/>
      <c r="I40" s="203"/>
      <c r="J40" s="204"/>
      <c r="K40" s="203"/>
      <c r="L40" s="204"/>
      <c r="M40" s="203"/>
      <c r="N40" s="204"/>
      <c r="O40" s="203"/>
      <c r="P40" s="204"/>
      <c r="Q40" s="203"/>
      <c r="R40" s="204"/>
      <c r="S40" s="203"/>
      <c r="T40" s="204"/>
      <c r="U40" s="203"/>
      <c r="V40" s="204"/>
      <c r="W40" s="203"/>
      <c r="X40" s="204"/>
      <c r="Y40" s="203"/>
      <c r="Z40" s="204"/>
      <c r="AA40" s="203"/>
      <c r="AB40" s="204"/>
      <c r="AC40" s="464"/>
      <c r="AD40" s="223"/>
      <c r="AE40" s="498"/>
      <c r="AF40" s="498"/>
      <c r="AG40" s="501"/>
      <c r="AH40" s="201"/>
      <c r="AI40" s="507"/>
    </row>
    <row r="41" spans="1:35" ht="16.5" thickBot="1">
      <c r="A41" s="452"/>
      <c r="B41" s="455"/>
      <c r="C41" s="458"/>
      <c r="D41" s="461"/>
      <c r="E41" s="200"/>
      <c r="F41" s="222"/>
      <c r="G41" s="193"/>
      <c r="H41" s="201"/>
      <c r="I41" s="203"/>
      <c r="J41" s="204"/>
      <c r="K41" s="203"/>
      <c r="L41" s="204"/>
      <c r="M41" s="203"/>
      <c r="N41" s="204"/>
      <c r="O41" s="203"/>
      <c r="P41" s="204"/>
      <c r="Q41" s="203"/>
      <c r="R41" s="204"/>
      <c r="S41" s="203"/>
      <c r="T41" s="204"/>
      <c r="U41" s="203"/>
      <c r="V41" s="204"/>
      <c r="W41" s="203"/>
      <c r="X41" s="204"/>
      <c r="Y41" s="203"/>
      <c r="Z41" s="204"/>
      <c r="AA41" s="203"/>
      <c r="AB41" s="204"/>
      <c r="AC41" s="464"/>
      <c r="AD41" s="223"/>
      <c r="AE41" s="498"/>
      <c r="AF41" s="498"/>
      <c r="AG41" s="501"/>
      <c r="AH41" s="201"/>
      <c r="AI41" s="507"/>
    </row>
    <row r="42" spans="1:35" ht="16.5" thickBot="1">
      <c r="A42" s="452"/>
      <c r="B42" s="455"/>
      <c r="C42" s="458"/>
      <c r="D42" s="461"/>
      <c r="E42" s="200"/>
      <c r="F42" s="222"/>
      <c r="G42" s="193"/>
      <c r="H42" s="201"/>
      <c r="I42" s="203"/>
      <c r="J42" s="204"/>
      <c r="K42" s="203"/>
      <c r="L42" s="204"/>
      <c r="M42" s="203"/>
      <c r="N42" s="204"/>
      <c r="O42" s="203"/>
      <c r="P42" s="204"/>
      <c r="Q42" s="203"/>
      <c r="R42" s="204"/>
      <c r="S42" s="203"/>
      <c r="T42" s="204"/>
      <c r="U42" s="203"/>
      <c r="V42" s="204"/>
      <c r="W42" s="203"/>
      <c r="X42" s="204"/>
      <c r="Y42" s="203"/>
      <c r="Z42" s="204"/>
      <c r="AA42" s="203"/>
      <c r="AB42" s="204"/>
      <c r="AC42" s="464"/>
      <c r="AD42" s="223"/>
      <c r="AE42" s="498"/>
      <c r="AF42" s="498"/>
      <c r="AG42" s="501"/>
      <c r="AH42" s="201"/>
      <c r="AI42" s="507"/>
    </row>
    <row r="43" spans="1:35" ht="16.5" thickBot="1">
      <c r="A43" s="452"/>
      <c r="B43" s="455"/>
      <c r="C43" s="458"/>
      <c r="D43" s="461"/>
      <c r="E43" s="200"/>
      <c r="F43" s="222"/>
      <c r="G43" s="193"/>
      <c r="H43" s="201"/>
      <c r="I43" s="203"/>
      <c r="J43" s="204"/>
      <c r="K43" s="203"/>
      <c r="L43" s="204"/>
      <c r="M43" s="203"/>
      <c r="N43" s="204"/>
      <c r="O43" s="203"/>
      <c r="P43" s="204"/>
      <c r="Q43" s="203"/>
      <c r="R43" s="204"/>
      <c r="S43" s="203"/>
      <c r="T43" s="204"/>
      <c r="U43" s="203"/>
      <c r="V43" s="204"/>
      <c r="W43" s="203"/>
      <c r="X43" s="204"/>
      <c r="Y43" s="203"/>
      <c r="Z43" s="204"/>
      <c r="AA43" s="203"/>
      <c r="AB43" s="204"/>
      <c r="AC43" s="464"/>
      <c r="AD43" s="223"/>
      <c r="AE43" s="498"/>
      <c r="AF43" s="498"/>
      <c r="AG43" s="501"/>
      <c r="AH43" s="201"/>
      <c r="AI43" s="507"/>
    </row>
    <row r="44" spans="1:35" ht="16.5" thickBot="1">
      <c r="A44" s="452"/>
      <c r="B44" s="455"/>
      <c r="C44" s="458"/>
      <c r="D44" s="461"/>
      <c r="E44" s="207"/>
      <c r="F44" s="207"/>
      <c r="G44" s="193"/>
      <c r="H44" s="208"/>
      <c r="I44" s="210"/>
      <c r="J44" s="211"/>
      <c r="K44" s="210"/>
      <c r="L44" s="211"/>
      <c r="M44" s="210"/>
      <c r="N44" s="211"/>
      <c r="O44" s="210"/>
      <c r="P44" s="211"/>
      <c r="Q44" s="210"/>
      <c r="R44" s="211"/>
      <c r="S44" s="210"/>
      <c r="T44" s="211"/>
      <c r="U44" s="210"/>
      <c r="V44" s="211"/>
      <c r="W44" s="210"/>
      <c r="X44" s="211"/>
      <c r="Y44" s="210"/>
      <c r="Z44" s="211"/>
      <c r="AA44" s="210"/>
      <c r="AB44" s="211"/>
      <c r="AC44" s="464"/>
      <c r="AD44" s="212"/>
      <c r="AE44" s="498"/>
      <c r="AF44" s="498"/>
      <c r="AG44" s="501"/>
      <c r="AH44" s="208"/>
      <c r="AI44" s="507"/>
    </row>
    <row r="45" spans="1:35" ht="16.5" thickBot="1">
      <c r="A45" s="453"/>
      <c r="B45" s="456"/>
      <c r="C45" s="459"/>
      <c r="D45" s="462"/>
      <c r="E45" s="214"/>
      <c r="F45" s="214"/>
      <c r="G45" s="193"/>
      <c r="H45" s="215"/>
      <c r="I45" s="217"/>
      <c r="J45" s="218"/>
      <c r="K45" s="217"/>
      <c r="L45" s="218"/>
      <c r="M45" s="217"/>
      <c r="N45" s="218"/>
      <c r="O45" s="217"/>
      <c r="P45" s="218"/>
      <c r="Q45" s="217"/>
      <c r="R45" s="218"/>
      <c r="S45" s="217"/>
      <c r="T45" s="218"/>
      <c r="U45" s="217"/>
      <c r="V45" s="218"/>
      <c r="W45" s="217"/>
      <c r="X45" s="218"/>
      <c r="Y45" s="217"/>
      <c r="Z45" s="218"/>
      <c r="AA45" s="217"/>
      <c r="AB45" s="218"/>
      <c r="AC45" s="465"/>
      <c r="AD45" s="219"/>
      <c r="AE45" s="499"/>
      <c r="AF45" s="499"/>
      <c r="AG45" s="502"/>
      <c r="AH45" s="215"/>
      <c r="AI45" s="508"/>
    </row>
    <row r="46" spans="1:35" ht="16.5" thickBot="1">
      <c r="A46" s="451" t="s">
        <v>16</v>
      </c>
      <c r="B46" s="454"/>
      <c r="C46" s="457"/>
      <c r="D46" s="460" t="e">
        <f t="shared" ref="D46" si="8">IF(AE46/AF46&gt;1,1+(AG46/22))+IF(AE46/AF46=1,1)+IF(AE46/AF46&lt;1,AE46/AF46)</f>
        <v>#DIV/0!</v>
      </c>
      <c r="E46" s="191"/>
      <c r="F46" s="220"/>
      <c r="G46" s="193"/>
      <c r="H46" s="192"/>
      <c r="I46" s="195"/>
      <c r="J46" s="196"/>
      <c r="K46" s="195"/>
      <c r="L46" s="196"/>
      <c r="M46" s="195"/>
      <c r="N46" s="196"/>
      <c r="O46" s="195"/>
      <c r="P46" s="196"/>
      <c r="Q46" s="195"/>
      <c r="R46" s="196"/>
      <c r="S46" s="195"/>
      <c r="T46" s="196"/>
      <c r="U46" s="195"/>
      <c r="V46" s="196"/>
      <c r="W46" s="195"/>
      <c r="X46" s="196"/>
      <c r="Y46" s="195"/>
      <c r="Z46" s="196"/>
      <c r="AA46" s="195"/>
      <c r="AB46" s="196"/>
      <c r="AC46" s="463">
        <f>SUM(I46:AB53)</f>
        <v>0</v>
      </c>
      <c r="AD46" s="221"/>
      <c r="AE46" s="497">
        <f>SUM(AC46:AD53)</f>
        <v>0</v>
      </c>
      <c r="AF46" s="497"/>
      <c r="AG46" s="500">
        <f t="shared" ref="AG46" si="9">IF(AE46-AF46&gt;0,AE46-AF46)+IF(AE46-AF46=0,0)+IF(AE46-AF46&lt;0,0)</f>
        <v>0</v>
      </c>
      <c r="AH46" s="192"/>
      <c r="AI46" s="506"/>
    </row>
    <row r="47" spans="1:35" ht="16.5" thickBot="1">
      <c r="A47" s="452"/>
      <c r="B47" s="455"/>
      <c r="C47" s="458"/>
      <c r="D47" s="461"/>
      <c r="E47" s="200"/>
      <c r="F47" s="222"/>
      <c r="G47" s="193"/>
      <c r="H47" s="201"/>
      <c r="I47" s="203"/>
      <c r="J47" s="204"/>
      <c r="K47" s="203"/>
      <c r="L47" s="204"/>
      <c r="M47" s="203"/>
      <c r="N47" s="204"/>
      <c r="O47" s="203"/>
      <c r="P47" s="204"/>
      <c r="Q47" s="203"/>
      <c r="R47" s="204"/>
      <c r="S47" s="203"/>
      <c r="T47" s="204"/>
      <c r="U47" s="203"/>
      <c r="V47" s="204"/>
      <c r="W47" s="203"/>
      <c r="X47" s="204"/>
      <c r="Y47" s="203"/>
      <c r="Z47" s="204"/>
      <c r="AA47" s="203"/>
      <c r="AB47" s="204"/>
      <c r="AC47" s="464"/>
      <c r="AD47" s="223"/>
      <c r="AE47" s="498"/>
      <c r="AF47" s="498"/>
      <c r="AG47" s="501"/>
      <c r="AH47" s="201"/>
      <c r="AI47" s="507"/>
    </row>
    <row r="48" spans="1:35" ht="16.5" thickBot="1">
      <c r="A48" s="452"/>
      <c r="B48" s="455"/>
      <c r="C48" s="458"/>
      <c r="D48" s="461"/>
      <c r="E48" s="200"/>
      <c r="F48" s="222"/>
      <c r="G48" s="193"/>
      <c r="H48" s="201"/>
      <c r="I48" s="203"/>
      <c r="J48" s="204"/>
      <c r="K48" s="203"/>
      <c r="L48" s="204"/>
      <c r="M48" s="203"/>
      <c r="N48" s="204"/>
      <c r="O48" s="203"/>
      <c r="P48" s="204"/>
      <c r="Q48" s="203"/>
      <c r="R48" s="204"/>
      <c r="S48" s="203"/>
      <c r="T48" s="204"/>
      <c r="U48" s="203"/>
      <c r="V48" s="204"/>
      <c r="W48" s="203"/>
      <c r="X48" s="204"/>
      <c r="Y48" s="203"/>
      <c r="Z48" s="204"/>
      <c r="AA48" s="203"/>
      <c r="AB48" s="204"/>
      <c r="AC48" s="464"/>
      <c r="AD48" s="223"/>
      <c r="AE48" s="498"/>
      <c r="AF48" s="498"/>
      <c r="AG48" s="501"/>
      <c r="AH48" s="201"/>
      <c r="AI48" s="507"/>
    </row>
    <row r="49" spans="1:35" ht="16.5" thickBot="1">
      <c r="A49" s="452"/>
      <c r="B49" s="455"/>
      <c r="C49" s="458"/>
      <c r="D49" s="461"/>
      <c r="E49" s="200"/>
      <c r="F49" s="222"/>
      <c r="G49" s="193"/>
      <c r="H49" s="201"/>
      <c r="I49" s="203"/>
      <c r="J49" s="204"/>
      <c r="K49" s="203"/>
      <c r="L49" s="204"/>
      <c r="M49" s="203"/>
      <c r="N49" s="204"/>
      <c r="O49" s="203"/>
      <c r="P49" s="204"/>
      <c r="Q49" s="203"/>
      <c r="R49" s="204"/>
      <c r="S49" s="203"/>
      <c r="T49" s="204"/>
      <c r="U49" s="203"/>
      <c r="V49" s="204"/>
      <c r="W49" s="203"/>
      <c r="X49" s="204"/>
      <c r="Y49" s="203"/>
      <c r="Z49" s="204"/>
      <c r="AA49" s="203"/>
      <c r="AB49" s="204"/>
      <c r="AC49" s="464"/>
      <c r="AD49" s="223"/>
      <c r="AE49" s="498"/>
      <c r="AF49" s="498"/>
      <c r="AG49" s="501"/>
      <c r="AH49" s="201"/>
      <c r="AI49" s="507"/>
    </row>
    <row r="50" spans="1:35" ht="16.5" thickBot="1">
      <c r="A50" s="452"/>
      <c r="B50" s="455"/>
      <c r="C50" s="458"/>
      <c r="D50" s="461"/>
      <c r="E50" s="200"/>
      <c r="F50" s="222"/>
      <c r="G50" s="193"/>
      <c r="H50" s="201"/>
      <c r="I50" s="203"/>
      <c r="J50" s="204"/>
      <c r="K50" s="203"/>
      <c r="L50" s="204"/>
      <c r="M50" s="203"/>
      <c r="N50" s="204"/>
      <c r="O50" s="203"/>
      <c r="P50" s="204"/>
      <c r="Q50" s="203"/>
      <c r="R50" s="204"/>
      <c r="S50" s="203"/>
      <c r="T50" s="204"/>
      <c r="U50" s="203"/>
      <c r="V50" s="204"/>
      <c r="W50" s="203"/>
      <c r="X50" s="204"/>
      <c r="Y50" s="203"/>
      <c r="Z50" s="204"/>
      <c r="AA50" s="203"/>
      <c r="AB50" s="204"/>
      <c r="AC50" s="464"/>
      <c r="AD50" s="223"/>
      <c r="AE50" s="498"/>
      <c r="AF50" s="498"/>
      <c r="AG50" s="501"/>
      <c r="AH50" s="201"/>
      <c r="AI50" s="507"/>
    </row>
    <row r="51" spans="1:35" ht="16.5" thickBot="1">
      <c r="A51" s="452"/>
      <c r="B51" s="455"/>
      <c r="C51" s="458"/>
      <c r="D51" s="461"/>
      <c r="E51" s="200"/>
      <c r="F51" s="222"/>
      <c r="G51" s="193"/>
      <c r="H51" s="201"/>
      <c r="I51" s="203"/>
      <c r="J51" s="204"/>
      <c r="K51" s="203"/>
      <c r="L51" s="204"/>
      <c r="M51" s="203"/>
      <c r="N51" s="204"/>
      <c r="O51" s="203"/>
      <c r="P51" s="204"/>
      <c r="Q51" s="203"/>
      <c r="R51" s="204"/>
      <c r="S51" s="203"/>
      <c r="T51" s="204"/>
      <c r="U51" s="203"/>
      <c r="V51" s="204"/>
      <c r="W51" s="203"/>
      <c r="X51" s="204"/>
      <c r="Y51" s="203"/>
      <c r="Z51" s="204"/>
      <c r="AA51" s="203"/>
      <c r="AB51" s="204"/>
      <c r="AC51" s="464"/>
      <c r="AD51" s="223"/>
      <c r="AE51" s="498"/>
      <c r="AF51" s="498"/>
      <c r="AG51" s="501"/>
      <c r="AH51" s="201"/>
      <c r="AI51" s="507"/>
    </row>
    <row r="52" spans="1:35" ht="16.5" thickBot="1">
      <c r="A52" s="452"/>
      <c r="B52" s="455"/>
      <c r="C52" s="458"/>
      <c r="D52" s="461"/>
      <c r="E52" s="207"/>
      <c r="F52" s="207"/>
      <c r="G52" s="193"/>
      <c r="H52" s="208"/>
      <c r="I52" s="210"/>
      <c r="J52" s="211"/>
      <c r="K52" s="210"/>
      <c r="L52" s="211"/>
      <c r="M52" s="210"/>
      <c r="N52" s="211"/>
      <c r="O52" s="210"/>
      <c r="P52" s="211"/>
      <c r="Q52" s="210"/>
      <c r="R52" s="211"/>
      <c r="S52" s="210"/>
      <c r="T52" s="211"/>
      <c r="U52" s="210"/>
      <c r="V52" s="211"/>
      <c r="W52" s="210"/>
      <c r="X52" s="211"/>
      <c r="Y52" s="210"/>
      <c r="Z52" s="211"/>
      <c r="AA52" s="210"/>
      <c r="AB52" s="211"/>
      <c r="AC52" s="464"/>
      <c r="AD52" s="212"/>
      <c r="AE52" s="498"/>
      <c r="AF52" s="498"/>
      <c r="AG52" s="501"/>
      <c r="AH52" s="208"/>
      <c r="AI52" s="507"/>
    </row>
    <row r="53" spans="1:35" ht="16.5" thickBot="1">
      <c r="A53" s="453"/>
      <c r="B53" s="456"/>
      <c r="C53" s="459"/>
      <c r="D53" s="462"/>
      <c r="E53" s="214"/>
      <c r="F53" s="214"/>
      <c r="G53" s="193"/>
      <c r="H53" s="215"/>
      <c r="I53" s="217"/>
      <c r="J53" s="218"/>
      <c r="K53" s="217"/>
      <c r="L53" s="218"/>
      <c r="M53" s="217"/>
      <c r="N53" s="218"/>
      <c r="O53" s="217"/>
      <c r="P53" s="218"/>
      <c r="Q53" s="217"/>
      <c r="R53" s="218"/>
      <c r="S53" s="217"/>
      <c r="T53" s="218"/>
      <c r="U53" s="217"/>
      <c r="V53" s="218"/>
      <c r="W53" s="217"/>
      <c r="X53" s="218"/>
      <c r="Y53" s="217"/>
      <c r="Z53" s="218"/>
      <c r="AA53" s="217"/>
      <c r="AB53" s="218"/>
      <c r="AC53" s="465"/>
      <c r="AD53" s="219"/>
      <c r="AE53" s="499"/>
      <c r="AF53" s="499"/>
      <c r="AG53" s="502"/>
      <c r="AH53" s="215"/>
      <c r="AI53" s="508"/>
    </row>
    <row r="54" spans="1:35" ht="16.5" thickBot="1">
      <c r="A54" s="451" t="s">
        <v>17</v>
      </c>
      <c r="B54" s="454"/>
      <c r="C54" s="457"/>
      <c r="D54" s="460" t="e">
        <f t="shared" ref="D54" si="10">IF(AE54/AF54&gt;1,1+(AG54/22))+IF(AE54/AF54=1,1)+IF(AE54/AF54&lt;1,AE54/AF54)</f>
        <v>#DIV/0!</v>
      </c>
      <c r="E54" s="191"/>
      <c r="F54" s="220"/>
      <c r="G54" s="193"/>
      <c r="H54" s="192"/>
      <c r="I54" s="195"/>
      <c r="J54" s="196"/>
      <c r="K54" s="195"/>
      <c r="L54" s="196"/>
      <c r="M54" s="195"/>
      <c r="N54" s="196"/>
      <c r="O54" s="195"/>
      <c r="P54" s="196"/>
      <c r="Q54" s="195"/>
      <c r="R54" s="196"/>
      <c r="S54" s="195"/>
      <c r="T54" s="196"/>
      <c r="U54" s="195"/>
      <c r="V54" s="196"/>
      <c r="W54" s="195"/>
      <c r="X54" s="196"/>
      <c r="Y54" s="195"/>
      <c r="Z54" s="196"/>
      <c r="AA54" s="195"/>
      <c r="AB54" s="196"/>
      <c r="AC54" s="463">
        <f>SUM(I54:AB61)</f>
        <v>0</v>
      </c>
      <c r="AD54" s="221"/>
      <c r="AE54" s="497">
        <f>SUM(AC54:AD61)</f>
        <v>0</v>
      </c>
      <c r="AF54" s="497"/>
      <c r="AG54" s="500">
        <f t="shared" ref="AG54" si="11">IF(AE54-AF54&gt;0,AE54-AF54)+IF(AE54-AF54=0,0)+IF(AE54-AF54&lt;0,0)</f>
        <v>0</v>
      </c>
      <c r="AH54" s="192"/>
      <c r="AI54" s="506"/>
    </row>
    <row r="55" spans="1:35" ht="16.5" thickBot="1">
      <c r="A55" s="452"/>
      <c r="B55" s="455"/>
      <c r="C55" s="458"/>
      <c r="D55" s="461"/>
      <c r="E55" s="200"/>
      <c r="F55" s="222"/>
      <c r="G55" s="193"/>
      <c r="H55" s="201"/>
      <c r="I55" s="203"/>
      <c r="J55" s="204"/>
      <c r="K55" s="203"/>
      <c r="L55" s="204"/>
      <c r="M55" s="203"/>
      <c r="N55" s="204"/>
      <c r="O55" s="203"/>
      <c r="P55" s="204"/>
      <c r="Q55" s="203"/>
      <c r="R55" s="204"/>
      <c r="S55" s="203"/>
      <c r="T55" s="204"/>
      <c r="U55" s="203"/>
      <c r="V55" s="204"/>
      <c r="W55" s="203"/>
      <c r="X55" s="204"/>
      <c r="Y55" s="203"/>
      <c r="Z55" s="204"/>
      <c r="AA55" s="203"/>
      <c r="AB55" s="204"/>
      <c r="AC55" s="464"/>
      <c r="AD55" s="223"/>
      <c r="AE55" s="498"/>
      <c r="AF55" s="498"/>
      <c r="AG55" s="501"/>
      <c r="AH55" s="201"/>
      <c r="AI55" s="507"/>
    </row>
    <row r="56" spans="1:35" ht="16.5" thickBot="1">
      <c r="A56" s="452"/>
      <c r="B56" s="455"/>
      <c r="C56" s="458"/>
      <c r="D56" s="461"/>
      <c r="E56" s="200"/>
      <c r="F56" s="222"/>
      <c r="G56" s="193"/>
      <c r="H56" s="201"/>
      <c r="I56" s="203"/>
      <c r="J56" s="204"/>
      <c r="K56" s="203"/>
      <c r="L56" s="204"/>
      <c r="M56" s="203"/>
      <c r="N56" s="204"/>
      <c r="O56" s="203"/>
      <c r="P56" s="204"/>
      <c r="Q56" s="203"/>
      <c r="R56" s="204"/>
      <c r="S56" s="203"/>
      <c r="T56" s="204"/>
      <c r="U56" s="203"/>
      <c r="V56" s="204"/>
      <c r="W56" s="203"/>
      <c r="X56" s="204"/>
      <c r="Y56" s="203"/>
      <c r="Z56" s="204"/>
      <c r="AA56" s="203"/>
      <c r="AB56" s="204"/>
      <c r="AC56" s="464"/>
      <c r="AD56" s="223"/>
      <c r="AE56" s="498"/>
      <c r="AF56" s="498"/>
      <c r="AG56" s="501"/>
      <c r="AH56" s="201"/>
      <c r="AI56" s="507"/>
    </row>
    <row r="57" spans="1:35" ht="16.5" thickBot="1">
      <c r="A57" s="452"/>
      <c r="B57" s="455"/>
      <c r="C57" s="458"/>
      <c r="D57" s="461"/>
      <c r="E57" s="200"/>
      <c r="F57" s="222"/>
      <c r="G57" s="193"/>
      <c r="H57" s="201"/>
      <c r="I57" s="203"/>
      <c r="J57" s="204"/>
      <c r="K57" s="203"/>
      <c r="L57" s="204"/>
      <c r="M57" s="203"/>
      <c r="N57" s="204"/>
      <c r="O57" s="203"/>
      <c r="P57" s="204"/>
      <c r="Q57" s="203"/>
      <c r="R57" s="204"/>
      <c r="S57" s="203"/>
      <c r="T57" s="204"/>
      <c r="U57" s="203"/>
      <c r="V57" s="204"/>
      <c r="W57" s="203"/>
      <c r="X57" s="204"/>
      <c r="Y57" s="203"/>
      <c r="Z57" s="204"/>
      <c r="AA57" s="203"/>
      <c r="AB57" s="204"/>
      <c r="AC57" s="464"/>
      <c r="AD57" s="223"/>
      <c r="AE57" s="498"/>
      <c r="AF57" s="498"/>
      <c r="AG57" s="501"/>
      <c r="AH57" s="201"/>
      <c r="AI57" s="507"/>
    </row>
    <row r="58" spans="1:35" ht="16.5" thickBot="1">
      <c r="A58" s="452"/>
      <c r="B58" s="455"/>
      <c r="C58" s="458"/>
      <c r="D58" s="461"/>
      <c r="E58" s="200"/>
      <c r="F58" s="222"/>
      <c r="G58" s="193"/>
      <c r="H58" s="201"/>
      <c r="I58" s="203"/>
      <c r="J58" s="204"/>
      <c r="K58" s="203"/>
      <c r="L58" s="204"/>
      <c r="M58" s="203"/>
      <c r="N58" s="204"/>
      <c r="O58" s="203"/>
      <c r="P58" s="204"/>
      <c r="Q58" s="203"/>
      <c r="R58" s="204"/>
      <c r="S58" s="203"/>
      <c r="T58" s="204"/>
      <c r="U58" s="203"/>
      <c r="V58" s="204"/>
      <c r="W58" s="203"/>
      <c r="X58" s="204"/>
      <c r="Y58" s="203"/>
      <c r="Z58" s="204"/>
      <c r="AA58" s="203"/>
      <c r="AB58" s="204"/>
      <c r="AC58" s="464"/>
      <c r="AD58" s="223"/>
      <c r="AE58" s="498"/>
      <c r="AF58" s="498"/>
      <c r="AG58" s="501"/>
      <c r="AH58" s="201"/>
      <c r="AI58" s="507"/>
    </row>
    <row r="59" spans="1:35" ht="16.5" thickBot="1">
      <c r="A59" s="452"/>
      <c r="B59" s="455"/>
      <c r="C59" s="458"/>
      <c r="D59" s="461"/>
      <c r="E59" s="200"/>
      <c r="F59" s="222"/>
      <c r="G59" s="193"/>
      <c r="H59" s="201"/>
      <c r="I59" s="203"/>
      <c r="J59" s="204"/>
      <c r="K59" s="203"/>
      <c r="L59" s="204"/>
      <c r="M59" s="203"/>
      <c r="N59" s="204"/>
      <c r="O59" s="203"/>
      <c r="P59" s="204"/>
      <c r="Q59" s="203"/>
      <c r="R59" s="204"/>
      <c r="S59" s="203"/>
      <c r="T59" s="204"/>
      <c r="U59" s="203"/>
      <c r="V59" s="204"/>
      <c r="W59" s="203"/>
      <c r="X59" s="204"/>
      <c r="Y59" s="203"/>
      <c r="Z59" s="204"/>
      <c r="AA59" s="203"/>
      <c r="AB59" s="204"/>
      <c r="AC59" s="464"/>
      <c r="AD59" s="223"/>
      <c r="AE59" s="498"/>
      <c r="AF59" s="498"/>
      <c r="AG59" s="501"/>
      <c r="AH59" s="201"/>
      <c r="AI59" s="507"/>
    </row>
    <row r="60" spans="1:35" ht="16.5" thickBot="1">
      <c r="A60" s="452"/>
      <c r="B60" s="455"/>
      <c r="C60" s="458"/>
      <c r="D60" s="461"/>
      <c r="E60" s="207"/>
      <c r="F60" s="207"/>
      <c r="G60" s="193"/>
      <c r="H60" s="208"/>
      <c r="I60" s="210"/>
      <c r="J60" s="211"/>
      <c r="K60" s="210"/>
      <c r="L60" s="211"/>
      <c r="M60" s="210"/>
      <c r="N60" s="211"/>
      <c r="O60" s="210"/>
      <c r="P60" s="211"/>
      <c r="Q60" s="210"/>
      <c r="R60" s="211"/>
      <c r="S60" s="210"/>
      <c r="T60" s="211"/>
      <c r="U60" s="210"/>
      <c r="V60" s="211"/>
      <c r="W60" s="210"/>
      <c r="X60" s="211"/>
      <c r="Y60" s="210"/>
      <c r="Z60" s="211"/>
      <c r="AA60" s="210"/>
      <c r="AB60" s="211"/>
      <c r="AC60" s="464"/>
      <c r="AD60" s="212"/>
      <c r="AE60" s="498"/>
      <c r="AF60" s="498"/>
      <c r="AG60" s="501"/>
      <c r="AH60" s="208"/>
      <c r="AI60" s="507"/>
    </row>
    <row r="61" spans="1:35" ht="16.5" thickBot="1">
      <c r="A61" s="453"/>
      <c r="B61" s="456"/>
      <c r="C61" s="459"/>
      <c r="D61" s="462"/>
      <c r="E61" s="214"/>
      <c r="F61" s="214"/>
      <c r="G61" s="193"/>
      <c r="H61" s="215"/>
      <c r="I61" s="217"/>
      <c r="J61" s="218"/>
      <c r="K61" s="217"/>
      <c r="L61" s="218"/>
      <c r="M61" s="217"/>
      <c r="N61" s="218"/>
      <c r="O61" s="217"/>
      <c r="P61" s="218"/>
      <c r="Q61" s="217"/>
      <c r="R61" s="218"/>
      <c r="S61" s="217"/>
      <c r="T61" s="218"/>
      <c r="U61" s="217"/>
      <c r="V61" s="218"/>
      <c r="W61" s="217"/>
      <c r="X61" s="218"/>
      <c r="Y61" s="217"/>
      <c r="Z61" s="218"/>
      <c r="AA61" s="217"/>
      <c r="AB61" s="218"/>
      <c r="AC61" s="465"/>
      <c r="AD61" s="219"/>
      <c r="AE61" s="499"/>
      <c r="AF61" s="499"/>
      <c r="AG61" s="502"/>
      <c r="AH61" s="215"/>
      <c r="AI61" s="508"/>
    </row>
    <row r="62" spans="1:35" ht="15" customHeight="1" thickBot="1">
      <c r="A62" s="451" t="s">
        <v>18</v>
      </c>
      <c r="B62" s="454"/>
      <c r="C62" s="457"/>
      <c r="D62" s="460" t="e">
        <f t="shared" ref="D62" si="12">IF(AE62/AF62&gt;1,1+(AG62/22))+IF(AE62/AF62=1,1)+IF(AE62/AF62&lt;1,AE62/AF62)</f>
        <v>#DIV/0!</v>
      </c>
      <c r="E62" s="191"/>
      <c r="F62" s="220"/>
      <c r="G62" s="193"/>
      <c r="H62" s="192"/>
      <c r="I62" s="195"/>
      <c r="J62" s="196"/>
      <c r="K62" s="195"/>
      <c r="L62" s="196"/>
      <c r="M62" s="195"/>
      <c r="N62" s="196"/>
      <c r="O62" s="195"/>
      <c r="P62" s="196"/>
      <c r="Q62" s="195"/>
      <c r="R62" s="196"/>
      <c r="S62" s="195"/>
      <c r="T62" s="196"/>
      <c r="U62" s="195"/>
      <c r="V62" s="196"/>
      <c r="W62" s="195"/>
      <c r="X62" s="196"/>
      <c r="Y62" s="195"/>
      <c r="Z62" s="196"/>
      <c r="AA62" s="195"/>
      <c r="AB62" s="196"/>
      <c r="AC62" s="463">
        <f>SUM(I62:AB69)</f>
        <v>0</v>
      </c>
      <c r="AD62" s="221"/>
      <c r="AE62" s="497">
        <f>SUM(AC62:AD69)</f>
        <v>0</v>
      </c>
      <c r="AF62" s="497"/>
      <c r="AG62" s="500">
        <f t="shared" ref="AG62" si="13">IF(AE62-AF62&gt;0,AE62-AF62)+IF(AE62-AF62=0,0)+IF(AE62-AF62&lt;0,0)</f>
        <v>0</v>
      </c>
      <c r="AH62" s="192"/>
      <c r="AI62" s="506"/>
    </row>
    <row r="63" spans="1:35" ht="15" customHeight="1" thickBot="1">
      <c r="A63" s="452"/>
      <c r="B63" s="455"/>
      <c r="C63" s="458"/>
      <c r="D63" s="461"/>
      <c r="E63" s="200"/>
      <c r="F63" s="222"/>
      <c r="G63" s="193"/>
      <c r="H63" s="201"/>
      <c r="I63" s="203"/>
      <c r="J63" s="204"/>
      <c r="K63" s="203"/>
      <c r="L63" s="204"/>
      <c r="M63" s="203"/>
      <c r="N63" s="204"/>
      <c r="O63" s="203"/>
      <c r="P63" s="204"/>
      <c r="Q63" s="203"/>
      <c r="R63" s="204"/>
      <c r="S63" s="203"/>
      <c r="T63" s="204"/>
      <c r="U63" s="203"/>
      <c r="V63" s="204"/>
      <c r="W63" s="203"/>
      <c r="X63" s="204"/>
      <c r="Y63" s="203"/>
      <c r="Z63" s="204"/>
      <c r="AA63" s="203"/>
      <c r="AB63" s="204"/>
      <c r="AC63" s="464"/>
      <c r="AD63" s="223"/>
      <c r="AE63" s="498"/>
      <c r="AF63" s="498"/>
      <c r="AG63" s="501"/>
      <c r="AH63" s="201"/>
      <c r="AI63" s="507"/>
    </row>
    <row r="64" spans="1:35" ht="15" customHeight="1" thickBot="1">
      <c r="A64" s="452"/>
      <c r="B64" s="455"/>
      <c r="C64" s="458"/>
      <c r="D64" s="461"/>
      <c r="E64" s="200"/>
      <c r="F64" s="222"/>
      <c r="G64" s="193"/>
      <c r="H64" s="201"/>
      <c r="I64" s="203"/>
      <c r="J64" s="204"/>
      <c r="K64" s="203"/>
      <c r="L64" s="204"/>
      <c r="M64" s="203"/>
      <c r="N64" s="204"/>
      <c r="O64" s="203"/>
      <c r="P64" s="204"/>
      <c r="Q64" s="203"/>
      <c r="R64" s="204"/>
      <c r="S64" s="203"/>
      <c r="T64" s="204"/>
      <c r="U64" s="203"/>
      <c r="V64" s="204"/>
      <c r="W64" s="203"/>
      <c r="X64" s="204"/>
      <c r="Y64" s="203"/>
      <c r="Z64" s="204"/>
      <c r="AA64" s="203"/>
      <c r="AB64" s="204"/>
      <c r="AC64" s="464"/>
      <c r="AD64" s="223"/>
      <c r="AE64" s="498"/>
      <c r="AF64" s="498"/>
      <c r="AG64" s="501"/>
      <c r="AH64" s="201"/>
      <c r="AI64" s="507"/>
    </row>
    <row r="65" spans="1:35" ht="15" customHeight="1" thickBot="1">
      <c r="A65" s="452"/>
      <c r="B65" s="455"/>
      <c r="C65" s="458"/>
      <c r="D65" s="461"/>
      <c r="E65" s="200"/>
      <c r="F65" s="222"/>
      <c r="G65" s="193"/>
      <c r="H65" s="201"/>
      <c r="I65" s="203"/>
      <c r="J65" s="204"/>
      <c r="K65" s="203"/>
      <c r="L65" s="204"/>
      <c r="M65" s="203"/>
      <c r="N65" s="204"/>
      <c r="O65" s="203"/>
      <c r="P65" s="204"/>
      <c r="Q65" s="203"/>
      <c r="R65" s="204"/>
      <c r="S65" s="203"/>
      <c r="T65" s="204"/>
      <c r="U65" s="203"/>
      <c r="V65" s="204"/>
      <c r="W65" s="203"/>
      <c r="X65" s="204"/>
      <c r="Y65" s="203"/>
      <c r="Z65" s="204"/>
      <c r="AA65" s="203"/>
      <c r="AB65" s="204"/>
      <c r="AC65" s="464"/>
      <c r="AD65" s="223"/>
      <c r="AE65" s="498"/>
      <c r="AF65" s="498"/>
      <c r="AG65" s="501"/>
      <c r="AH65" s="201"/>
      <c r="AI65" s="507"/>
    </row>
    <row r="66" spans="1:35" ht="15" customHeight="1" thickBot="1">
      <c r="A66" s="452"/>
      <c r="B66" s="455"/>
      <c r="C66" s="458"/>
      <c r="D66" s="461"/>
      <c r="E66" s="200"/>
      <c r="F66" s="222"/>
      <c r="G66" s="193"/>
      <c r="H66" s="201"/>
      <c r="I66" s="203"/>
      <c r="J66" s="204"/>
      <c r="K66" s="203"/>
      <c r="L66" s="204"/>
      <c r="M66" s="203"/>
      <c r="N66" s="204"/>
      <c r="O66" s="203"/>
      <c r="P66" s="204"/>
      <c r="Q66" s="203"/>
      <c r="R66" s="204"/>
      <c r="S66" s="203"/>
      <c r="T66" s="204"/>
      <c r="U66" s="203"/>
      <c r="V66" s="204"/>
      <c r="W66" s="203"/>
      <c r="X66" s="204"/>
      <c r="Y66" s="203"/>
      <c r="Z66" s="204"/>
      <c r="AA66" s="203"/>
      <c r="AB66" s="204"/>
      <c r="AC66" s="464"/>
      <c r="AD66" s="223"/>
      <c r="AE66" s="498"/>
      <c r="AF66" s="498"/>
      <c r="AG66" s="501"/>
      <c r="AH66" s="201"/>
      <c r="AI66" s="507"/>
    </row>
    <row r="67" spans="1:35" ht="15" customHeight="1" thickBot="1">
      <c r="A67" s="452"/>
      <c r="B67" s="455"/>
      <c r="C67" s="458"/>
      <c r="D67" s="461"/>
      <c r="E67" s="200"/>
      <c r="F67" s="222"/>
      <c r="G67" s="193"/>
      <c r="H67" s="201"/>
      <c r="I67" s="203"/>
      <c r="J67" s="204"/>
      <c r="K67" s="203"/>
      <c r="L67" s="204"/>
      <c r="M67" s="203"/>
      <c r="N67" s="204"/>
      <c r="O67" s="203"/>
      <c r="P67" s="204"/>
      <c r="Q67" s="203"/>
      <c r="R67" s="204"/>
      <c r="S67" s="203"/>
      <c r="T67" s="204"/>
      <c r="U67" s="203"/>
      <c r="V67" s="204"/>
      <c r="W67" s="203"/>
      <c r="X67" s="204"/>
      <c r="Y67" s="203"/>
      <c r="Z67" s="204"/>
      <c r="AA67" s="203"/>
      <c r="AB67" s="204"/>
      <c r="AC67" s="464"/>
      <c r="AD67" s="223"/>
      <c r="AE67" s="498"/>
      <c r="AF67" s="498"/>
      <c r="AG67" s="501"/>
      <c r="AH67" s="201"/>
      <c r="AI67" s="507"/>
    </row>
    <row r="68" spans="1:35" ht="15" customHeight="1" thickBot="1">
      <c r="A68" s="452"/>
      <c r="B68" s="455"/>
      <c r="C68" s="458"/>
      <c r="D68" s="461"/>
      <c r="E68" s="207"/>
      <c r="F68" s="207"/>
      <c r="G68" s="193"/>
      <c r="H68" s="208"/>
      <c r="I68" s="210"/>
      <c r="J68" s="211"/>
      <c r="K68" s="210"/>
      <c r="L68" s="211"/>
      <c r="M68" s="210"/>
      <c r="N68" s="211"/>
      <c r="O68" s="210"/>
      <c r="P68" s="211"/>
      <c r="Q68" s="210"/>
      <c r="R68" s="211"/>
      <c r="S68" s="210"/>
      <c r="T68" s="211"/>
      <c r="U68" s="210"/>
      <c r="V68" s="211"/>
      <c r="W68" s="210"/>
      <c r="X68" s="211"/>
      <c r="Y68" s="210"/>
      <c r="Z68" s="211"/>
      <c r="AA68" s="210"/>
      <c r="AB68" s="211"/>
      <c r="AC68" s="464"/>
      <c r="AD68" s="212"/>
      <c r="AE68" s="498"/>
      <c r="AF68" s="498"/>
      <c r="AG68" s="501"/>
      <c r="AH68" s="208"/>
      <c r="AI68" s="507"/>
    </row>
    <row r="69" spans="1:35" ht="15.75" customHeight="1" thickBot="1">
      <c r="A69" s="453"/>
      <c r="B69" s="456"/>
      <c r="C69" s="459"/>
      <c r="D69" s="462"/>
      <c r="E69" s="214"/>
      <c r="F69" s="214"/>
      <c r="G69" s="193"/>
      <c r="H69" s="215"/>
      <c r="I69" s="217"/>
      <c r="J69" s="218"/>
      <c r="K69" s="217"/>
      <c r="L69" s="218"/>
      <c r="M69" s="217"/>
      <c r="N69" s="218"/>
      <c r="O69" s="217"/>
      <c r="P69" s="218"/>
      <c r="Q69" s="217"/>
      <c r="R69" s="218"/>
      <c r="S69" s="217"/>
      <c r="T69" s="218"/>
      <c r="U69" s="217"/>
      <c r="V69" s="218"/>
      <c r="W69" s="217"/>
      <c r="X69" s="218"/>
      <c r="Y69" s="217"/>
      <c r="Z69" s="218"/>
      <c r="AA69" s="217"/>
      <c r="AB69" s="218"/>
      <c r="AC69" s="465"/>
      <c r="AD69" s="219"/>
      <c r="AE69" s="499"/>
      <c r="AF69" s="499"/>
      <c r="AG69" s="502"/>
      <c r="AH69" s="215"/>
      <c r="AI69" s="508"/>
    </row>
    <row r="70" spans="1:35" ht="15" customHeight="1" thickBot="1">
      <c r="A70" s="451" t="s">
        <v>86</v>
      </c>
      <c r="B70" s="454"/>
      <c r="C70" s="457"/>
      <c r="D70" s="460" t="e">
        <f t="shared" ref="D70" si="14">IF(AE70/AF70&gt;1,1+(AG70/22))+IF(AE70/AF70=1,1)+IF(AE70/AF70&lt;1,AE70/AF70)</f>
        <v>#DIV/0!</v>
      </c>
      <c r="E70" s="191"/>
      <c r="F70" s="220"/>
      <c r="G70" s="193"/>
      <c r="H70" s="192"/>
      <c r="I70" s="195"/>
      <c r="J70" s="196"/>
      <c r="K70" s="195"/>
      <c r="L70" s="196"/>
      <c r="M70" s="195"/>
      <c r="N70" s="196"/>
      <c r="O70" s="195"/>
      <c r="P70" s="196"/>
      <c r="Q70" s="195"/>
      <c r="R70" s="196"/>
      <c r="S70" s="195"/>
      <c r="T70" s="196"/>
      <c r="U70" s="195"/>
      <c r="V70" s="196"/>
      <c r="W70" s="195"/>
      <c r="X70" s="196"/>
      <c r="Y70" s="195"/>
      <c r="Z70" s="196"/>
      <c r="AA70" s="195"/>
      <c r="AB70" s="196"/>
      <c r="AC70" s="463">
        <f>SUM(I70:AB77)</f>
        <v>0</v>
      </c>
      <c r="AD70" s="221"/>
      <c r="AE70" s="497">
        <f>SUM(AC70:AD77)</f>
        <v>0</v>
      </c>
      <c r="AF70" s="497"/>
      <c r="AG70" s="500">
        <f t="shared" ref="AG70" si="15">IF(AE70-AF70&gt;0,AE70-AF70)+IF(AE70-AF70=0,0)+IF(AE70-AF70&lt;0,0)</f>
        <v>0</v>
      </c>
      <c r="AH70" s="192"/>
      <c r="AI70" s="506"/>
    </row>
    <row r="71" spans="1:35" ht="15" customHeight="1" thickBot="1">
      <c r="A71" s="452"/>
      <c r="B71" s="455"/>
      <c r="C71" s="458"/>
      <c r="D71" s="461"/>
      <c r="E71" s="200"/>
      <c r="F71" s="222"/>
      <c r="G71" s="193"/>
      <c r="H71" s="201"/>
      <c r="I71" s="203"/>
      <c r="J71" s="204"/>
      <c r="K71" s="203"/>
      <c r="L71" s="204"/>
      <c r="M71" s="203"/>
      <c r="N71" s="204"/>
      <c r="O71" s="203"/>
      <c r="P71" s="204"/>
      <c r="Q71" s="203"/>
      <c r="R71" s="204"/>
      <c r="S71" s="203"/>
      <c r="T71" s="204"/>
      <c r="U71" s="203"/>
      <c r="V71" s="204"/>
      <c r="W71" s="203"/>
      <c r="X71" s="204"/>
      <c r="Y71" s="203"/>
      <c r="Z71" s="204"/>
      <c r="AA71" s="203"/>
      <c r="AB71" s="204"/>
      <c r="AC71" s="464"/>
      <c r="AD71" s="223"/>
      <c r="AE71" s="498"/>
      <c r="AF71" s="498"/>
      <c r="AG71" s="501"/>
      <c r="AH71" s="201"/>
      <c r="AI71" s="507"/>
    </row>
    <row r="72" spans="1:35" ht="15" customHeight="1" thickBot="1">
      <c r="A72" s="452"/>
      <c r="B72" s="455"/>
      <c r="C72" s="458"/>
      <c r="D72" s="461"/>
      <c r="E72" s="200"/>
      <c r="F72" s="222"/>
      <c r="G72" s="193"/>
      <c r="H72" s="201"/>
      <c r="I72" s="203"/>
      <c r="J72" s="204"/>
      <c r="K72" s="203"/>
      <c r="L72" s="204"/>
      <c r="M72" s="203"/>
      <c r="N72" s="204"/>
      <c r="O72" s="203"/>
      <c r="P72" s="204"/>
      <c r="Q72" s="203"/>
      <c r="R72" s="204"/>
      <c r="S72" s="203"/>
      <c r="T72" s="204"/>
      <c r="U72" s="203"/>
      <c r="V72" s="204"/>
      <c r="W72" s="203"/>
      <c r="X72" s="204"/>
      <c r="Y72" s="203"/>
      <c r="Z72" s="204"/>
      <c r="AA72" s="203"/>
      <c r="AB72" s="204"/>
      <c r="AC72" s="464"/>
      <c r="AD72" s="223"/>
      <c r="AE72" s="498"/>
      <c r="AF72" s="498"/>
      <c r="AG72" s="501"/>
      <c r="AH72" s="201"/>
      <c r="AI72" s="507"/>
    </row>
    <row r="73" spans="1:35" ht="15" customHeight="1" thickBot="1">
      <c r="A73" s="452"/>
      <c r="B73" s="455"/>
      <c r="C73" s="458"/>
      <c r="D73" s="461"/>
      <c r="E73" s="200"/>
      <c r="F73" s="222"/>
      <c r="G73" s="193"/>
      <c r="H73" s="201"/>
      <c r="I73" s="203"/>
      <c r="J73" s="204"/>
      <c r="K73" s="203"/>
      <c r="L73" s="204"/>
      <c r="M73" s="203"/>
      <c r="N73" s="204"/>
      <c r="O73" s="203"/>
      <c r="P73" s="204"/>
      <c r="Q73" s="203"/>
      <c r="R73" s="204"/>
      <c r="S73" s="203"/>
      <c r="T73" s="204"/>
      <c r="U73" s="203"/>
      <c r="V73" s="204"/>
      <c r="W73" s="203"/>
      <c r="X73" s="204"/>
      <c r="Y73" s="203"/>
      <c r="Z73" s="204"/>
      <c r="AA73" s="203"/>
      <c r="AB73" s="204"/>
      <c r="AC73" s="464"/>
      <c r="AD73" s="223"/>
      <c r="AE73" s="498"/>
      <c r="AF73" s="498"/>
      <c r="AG73" s="501"/>
      <c r="AH73" s="201"/>
      <c r="AI73" s="507"/>
    </row>
    <row r="74" spans="1:35" ht="15" customHeight="1" thickBot="1">
      <c r="A74" s="452"/>
      <c r="B74" s="455"/>
      <c r="C74" s="458"/>
      <c r="D74" s="461"/>
      <c r="E74" s="200"/>
      <c r="F74" s="222"/>
      <c r="G74" s="193"/>
      <c r="H74" s="201"/>
      <c r="I74" s="203"/>
      <c r="J74" s="204"/>
      <c r="K74" s="203"/>
      <c r="L74" s="204"/>
      <c r="M74" s="203"/>
      <c r="N74" s="204"/>
      <c r="O74" s="203"/>
      <c r="P74" s="204"/>
      <c r="Q74" s="203"/>
      <c r="R74" s="204"/>
      <c r="S74" s="203"/>
      <c r="T74" s="204"/>
      <c r="U74" s="203"/>
      <c r="V74" s="204"/>
      <c r="W74" s="203"/>
      <c r="X74" s="204"/>
      <c r="Y74" s="203"/>
      <c r="Z74" s="204"/>
      <c r="AA74" s="203"/>
      <c r="AB74" s="204"/>
      <c r="AC74" s="464"/>
      <c r="AD74" s="223"/>
      <c r="AE74" s="498"/>
      <c r="AF74" s="498"/>
      <c r="AG74" s="501"/>
      <c r="AH74" s="201"/>
      <c r="AI74" s="507"/>
    </row>
    <row r="75" spans="1:35" ht="15" customHeight="1" thickBot="1">
      <c r="A75" s="452"/>
      <c r="B75" s="455"/>
      <c r="C75" s="458"/>
      <c r="D75" s="461"/>
      <c r="E75" s="200"/>
      <c r="F75" s="222"/>
      <c r="G75" s="193"/>
      <c r="H75" s="201"/>
      <c r="I75" s="203"/>
      <c r="J75" s="204"/>
      <c r="K75" s="203"/>
      <c r="L75" s="204"/>
      <c r="M75" s="203"/>
      <c r="N75" s="204"/>
      <c r="O75" s="203"/>
      <c r="P75" s="204"/>
      <c r="Q75" s="203"/>
      <c r="R75" s="204"/>
      <c r="S75" s="203"/>
      <c r="T75" s="204"/>
      <c r="U75" s="203"/>
      <c r="V75" s="204"/>
      <c r="W75" s="203"/>
      <c r="X75" s="204"/>
      <c r="Y75" s="203"/>
      <c r="Z75" s="204"/>
      <c r="AA75" s="203"/>
      <c r="AB75" s="204"/>
      <c r="AC75" s="464"/>
      <c r="AD75" s="223"/>
      <c r="AE75" s="498"/>
      <c r="AF75" s="498"/>
      <c r="AG75" s="501"/>
      <c r="AH75" s="201"/>
      <c r="AI75" s="507"/>
    </row>
    <row r="76" spans="1:35" ht="15" customHeight="1" thickBot="1">
      <c r="A76" s="452"/>
      <c r="B76" s="455"/>
      <c r="C76" s="458"/>
      <c r="D76" s="461"/>
      <c r="E76" s="207"/>
      <c r="F76" s="207"/>
      <c r="G76" s="193"/>
      <c r="H76" s="208"/>
      <c r="I76" s="210"/>
      <c r="J76" s="211"/>
      <c r="K76" s="210"/>
      <c r="L76" s="211"/>
      <c r="M76" s="210"/>
      <c r="N76" s="211"/>
      <c r="O76" s="210"/>
      <c r="P76" s="211"/>
      <c r="Q76" s="210"/>
      <c r="R76" s="211"/>
      <c r="S76" s="210"/>
      <c r="T76" s="211"/>
      <c r="U76" s="210"/>
      <c r="V76" s="211"/>
      <c r="W76" s="210"/>
      <c r="X76" s="211"/>
      <c r="Y76" s="210"/>
      <c r="Z76" s="211"/>
      <c r="AA76" s="210"/>
      <c r="AB76" s="211"/>
      <c r="AC76" s="464"/>
      <c r="AD76" s="212"/>
      <c r="AE76" s="498"/>
      <c r="AF76" s="498"/>
      <c r="AG76" s="501"/>
      <c r="AH76" s="208"/>
      <c r="AI76" s="507"/>
    </row>
    <row r="77" spans="1:35" ht="15.75" customHeight="1" thickBot="1">
      <c r="A77" s="453"/>
      <c r="B77" s="456"/>
      <c r="C77" s="459"/>
      <c r="D77" s="462"/>
      <c r="E77" s="214"/>
      <c r="F77" s="214"/>
      <c r="G77" s="193"/>
      <c r="H77" s="215"/>
      <c r="I77" s="217"/>
      <c r="J77" s="218"/>
      <c r="K77" s="217"/>
      <c r="L77" s="218"/>
      <c r="M77" s="217"/>
      <c r="N77" s="218"/>
      <c r="O77" s="217"/>
      <c r="P77" s="218"/>
      <c r="Q77" s="217"/>
      <c r="R77" s="218"/>
      <c r="S77" s="217"/>
      <c r="T77" s="218"/>
      <c r="U77" s="217"/>
      <c r="V77" s="218"/>
      <c r="W77" s="217"/>
      <c r="X77" s="218"/>
      <c r="Y77" s="217"/>
      <c r="Z77" s="218"/>
      <c r="AA77" s="217"/>
      <c r="AB77" s="218"/>
      <c r="AC77" s="465"/>
      <c r="AD77" s="219"/>
      <c r="AE77" s="499"/>
      <c r="AF77" s="499"/>
      <c r="AG77" s="502"/>
      <c r="AH77" s="215"/>
      <c r="AI77" s="508"/>
    </row>
    <row r="78" spans="1:35" ht="15" customHeight="1" thickBot="1">
      <c r="A78" s="451" t="s">
        <v>92</v>
      </c>
      <c r="B78" s="454"/>
      <c r="C78" s="457"/>
      <c r="D78" s="460" t="e">
        <f t="shared" ref="D78" si="16">IF(AE78/AF78&gt;1,1+(AG78/22))+IF(AE78/AF78=1,1)+IF(AE78/AF78&lt;1,AE78/AF78)</f>
        <v>#DIV/0!</v>
      </c>
      <c r="E78" s="191"/>
      <c r="F78" s="220"/>
      <c r="G78" s="193"/>
      <c r="H78" s="192"/>
      <c r="I78" s="195"/>
      <c r="J78" s="196"/>
      <c r="K78" s="195"/>
      <c r="L78" s="196"/>
      <c r="M78" s="195"/>
      <c r="N78" s="196"/>
      <c r="O78" s="195"/>
      <c r="P78" s="196"/>
      <c r="Q78" s="195"/>
      <c r="R78" s="196"/>
      <c r="S78" s="195"/>
      <c r="T78" s="196"/>
      <c r="U78" s="195"/>
      <c r="V78" s="196"/>
      <c r="W78" s="195"/>
      <c r="X78" s="196"/>
      <c r="Y78" s="195"/>
      <c r="Z78" s="196"/>
      <c r="AA78" s="195"/>
      <c r="AB78" s="196"/>
      <c r="AC78" s="463">
        <f>SUM(I78:AB85)</f>
        <v>0</v>
      </c>
      <c r="AD78" s="221"/>
      <c r="AE78" s="497">
        <f>SUM(AC78:AD85)</f>
        <v>0</v>
      </c>
      <c r="AF78" s="497"/>
      <c r="AG78" s="500">
        <f t="shared" ref="AG78" si="17">IF(AE78-AF78&gt;0,AE78-AF78)+IF(AE78-AF78=0,0)+IF(AE78-AF78&lt;0,0)</f>
        <v>0</v>
      </c>
      <c r="AH78" s="192"/>
      <c r="AI78" s="506"/>
    </row>
    <row r="79" spans="1:35" ht="15" customHeight="1" thickBot="1">
      <c r="A79" s="452"/>
      <c r="B79" s="455"/>
      <c r="C79" s="458"/>
      <c r="D79" s="461"/>
      <c r="E79" s="200"/>
      <c r="F79" s="222"/>
      <c r="G79" s="193"/>
      <c r="H79" s="201"/>
      <c r="I79" s="203"/>
      <c r="J79" s="204"/>
      <c r="K79" s="203"/>
      <c r="L79" s="204"/>
      <c r="M79" s="203"/>
      <c r="N79" s="204"/>
      <c r="O79" s="203"/>
      <c r="P79" s="204"/>
      <c r="Q79" s="203"/>
      <c r="R79" s="204"/>
      <c r="S79" s="203"/>
      <c r="T79" s="204"/>
      <c r="U79" s="203"/>
      <c r="V79" s="204"/>
      <c r="W79" s="203"/>
      <c r="X79" s="204"/>
      <c r="Y79" s="203"/>
      <c r="Z79" s="204"/>
      <c r="AA79" s="203"/>
      <c r="AB79" s="204"/>
      <c r="AC79" s="464"/>
      <c r="AD79" s="223"/>
      <c r="AE79" s="498"/>
      <c r="AF79" s="498"/>
      <c r="AG79" s="501"/>
      <c r="AH79" s="201"/>
      <c r="AI79" s="507"/>
    </row>
    <row r="80" spans="1:35" ht="15" customHeight="1" thickBot="1">
      <c r="A80" s="452"/>
      <c r="B80" s="455"/>
      <c r="C80" s="458"/>
      <c r="D80" s="461"/>
      <c r="E80" s="200"/>
      <c r="F80" s="222"/>
      <c r="G80" s="193"/>
      <c r="H80" s="201"/>
      <c r="I80" s="203"/>
      <c r="J80" s="204"/>
      <c r="K80" s="203"/>
      <c r="L80" s="204"/>
      <c r="M80" s="203"/>
      <c r="N80" s="204"/>
      <c r="O80" s="203"/>
      <c r="P80" s="204"/>
      <c r="Q80" s="203"/>
      <c r="R80" s="204"/>
      <c r="S80" s="203"/>
      <c r="T80" s="204"/>
      <c r="U80" s="203"/>
      <c r="V80" s="204"/>
      <c r="W80" s="203"/>
      <c r="X80" s="204"/>
      <c r="Y80" s="203"/>
      <c r="Z80" s="204"/>
      <c r="AA80" s="203"/>
      <c r="AB80" s="204"/>
      <c r="AC80" s="464"/>
      <c r="AD80" s="223"/>
      <c r="AE80" s="498"/>
      <c r="AF80" s="498"/>
      <c r="AG80" s="501"/>
      <c r="AH80" s="201"/>
      <c r="AI80" s="507"/>
    </row>
    <row r="81" spans="1:35" ht="15" customHeight="1" thickBot="1">
      <c r="A81" s="452"/>
      <c r="B81" s="455"/>
      <c r="C81" s="458"/>
      <c r="D81" s="461"/>
      <c r="E81" s="200"/>
      <c r="F81" s="222"/>
      <c r="G81" s="193"/>
      <c r="H81" s="201"/>
      <c r="I81" s="203"/>
      <c r="J81" s="204"/>
      <c r="K81" s="203"/>
      <c r="L81" s="204"/>
      <c r="M81" s="203"/>
      <c r="N81" s="204"/>
      <c r="O81" s="203"/>
      <c r="P81" s="204"/>
      <c r="Q81" s="203"/>
      <c r="R81" s="204"/>
      <c r="S81" s="203"/>
      <c r="T81" s="204"/>
      <c r="U81" s="203"/>
      <c r="V81" s="204"/>
      <c r="W81" s="203"/>
      <c r="X81" s="204"/>
      <c r="Y81" s="203"/>
      <c r="Z81" s="204"/>
      <c r="AA81" s="203"/>
      <c r="AB81" s="204"/>
      <c r="AC81" s="464"/>
      <c r="AD81" s="223"/>
      <c r="AE81" s="498"/>
      <c r="AF81" s="498"/>
      <c r="AG81" s="501"/>
      <c r="AH81" s="201"/>
      <c r="AI81" s="507"/>
    </row>
    <row r="82" spans="1:35" ht="15" customHeight="1" thickBot="1">
      <c r="A82" s="452"/>
      <c r="B82" s="455"/>
      <c r="C82" s="458"/>
      <c r="D82" s="461"/>
      <c r="E82" s="200"/>
      <c r="F82" s="222"/>
      <c r="G82" s="193"/>
      <c r="H82" s="201"/>
      <c r="I82" s="203"/>
      <c r="J82" s="204"/>
      <c r="K82" s="203"/>
      <c r="L82" s="204"/>
      <c r="M82" s="203"/>
      <c r="N82" s="204"/>
      <c r="O82" s="203"/>
      <c r="P82" s="204"/>
      <c r="Q82" s="203"/>
      <c r="R82" s="204"/>
      <c r="S82" s="203"/>
      <c r="T82" s="204"/>
      <c r="U82" s="203"/>
      <c r="V82" s="204"/>
      <c r="W82" s="203"/>
      <c r="X82" s="204"/>
      <c r="Y82" s="203"/>
      <c r="Z82" s="204"/>
      <c r="AA82" s="203"/>
      <c r="AB82" s="204"/>
      <c r="AC82" s="464"/>
      <c r="AD82" s="223"/>
      <c r="AE82" s="498"/>
      <c r="AF82" s="498"/>
      <c r="AG82" s="501"/>
      <c r="AH82" s="201"/>
      <c r="AI82" s="507"/>
    </row>
    <row r="83" spans="1:35" ht="15" customHeight="1" thickBot="1">
      <c r="A83" s="452"/>
      <c r="B83" s="455"/>
      <c r="C83" s="458"/>
      <c r="D83" s="461"/>
      <c r="E83" s="200"/>
      <c r="F83" s="222"/>
      <c r="G83" s="193"/>
      <c r="H83" s="201"/>
      <c r="I83" s="203"/>
      <c r="J83" s="204"/>
      <c r="K83" s="203"/>
      <c r="L83" s="204"/>
      <c r="M83" s="203"/>
      <c r="N83" s="204"/>
      <c r="O83" s="203"/>
      <c r="P83" s="204"/>
      <c r="Q83" s="203"/>
      <c r="R83" s="204"/>
      <c r="S83" s="203"/>
      <c r="T83" s="204"/>
      <c r="U83" s="203"/>
      <c r="V83" s="204"/>
      <c r="W83" s="203"/>
      <c r="X83" s="204"/>
      <c r="Y83" s="203"/>
      <c r="Z83" s="204"/>
      <c r="AA83" s="203"/>
      <c r="AB83" s="204"/>
      <c r="AC83" s="464"/>
      <c r="AD83" s="223"/>
      <c r="AE83" s="498"/>
      <c r="AF83" s="498"/>
      <c r="AG83" s="501"/>
      <c r="AH83" s="201"/>
      <c r="AI83" s="507"/>
    </row>
    <row r="84" spans="1:35" ht="15" customHeight="1" thickBot="1">
      <c r="A84" s="452"/>
      <c r="B84" s="455"/>
      <c r="C84" s="458"/>
      <c r="D84" s="461"/>
      <c r="E84" s="207"/>
      <c r="F84" s="207"/>
      <c r="G84" s="193"/>
      <c r="H84" s="208"/>
      <c r="I84" s="210"/>
      <c r="J84" s="211"/>
      <c r="K84" s="210"/>
      <c r="L84" s="211"/>
      <c r="M84" s="210"/>
      <c r="N84" s="211"/>
      <c r="O84" s="210"/>
      <c r="P84" s="211"/>
      <c r="Q84" s="210"/>
      <c r="R84" s="211"/>
      <c r="S84" s="210"/>
      <c r="T84" s="211"/>
      <c r="U84" s="210"/>
      <c r="V84" s="211"/>
      <c r="W84" s="210"/>
      <c r="X84" s="211"/>
      <c r="Y84" s="210"/>
      <c r="Z84" s="211"/>
      <c r="AA84" s="210"/>
      <c r="AB84" s="211"/>
      <c r="AC84" s="464"/>
      <c r="AD84" s="212"/>
      <c r="AE84" s="498"/>
      <c r="AF84" s="498"/>
      <c r="AG84" s="501"/>
      <c r="AH84" s="208"/>
      <c r="AI84" s="507"/>
    </row>
    <row r="85" spans="1:35" ht="15.75" customHeight="1" thickBot="1">
      <c r="A85" s="453"/>
      <c r="B85" s="456"/>
      <c r="C85" s="459"/>
      <c r="D85" s="462"/>
      <c r="E85" s="214"/>
      <c r="F85" s="214"/>
      <c r="G85" s="193"/>
      <c r="H85" s="215"/>
      <c r="I85" s="217"/>
      <c r="J85" s="218"/>
      <c r="K85" s="217"/>
      <c r="L85" s="218"/>
      <c r="M85" s="217"/>
      <c r="N85" s="218"/>
      <c r="O85" s="217"/>
      <c r="P85" s="218"/>
      <c r="Q85" s="217"/>
      <c r="R85" s="218"/>
      <c r="S85" s="217"/>
      <c r="T85" s="218"/>
      <c r="U85" s="217"/>
      <c r="V85" s="218"/>
      <c r="W85" s="217"/>
      <c r="X85" s="218"/>
      <c r="Y85" s="217"/>
      <c r="Z85" s="218"/>
      <c r="AA85" s="217"/>
      <c r="AB85" s="218"/>
      <c r="AC85" s="465"/>
      <c r="AD85" s="219"/>
      <c r="AE85" s="499"/>
      <c r="AF85" s="499"/>
      <c r="AG85" s="502"/>
      <c r="AH85" s="215"/>
      <c r="AI85" s="508"/>
    </row>
    <row r="86" spans="1:35" ht="15" customHeight="1" thickBot="1">
      <c r="A86" s="451" t="s">
        <v>95</v>
      </c>
      <c r="B86" s="454"/>
      <c r="C86" s="457"/>
      <c r="D86" s="460" t="e">
        <f t="shared" ref="D86" si="18">IF(AE86/AF86&gt;1,1+(AG86/22))+IF(AE86/AF86=1,1)+IF(AE86/AF86&lt;1,AE86/AF86)</f>
        <v>#DIV/0!</v>
      </c>
      <c r="E86" s="191"/>
      <c r="F86" s="220"/>
      <c r="G86" s="193"/>
      <c r="H86" s="192"/>
      <c r="I86" s="195"/>
      <c r="J86" s="196"/>
      <c r="K86" s="195"/>
      <c r="L86" s="196"/>
      <c r="M86" s="195"/>
      <c r="N86" s="196"/>
      <c r="O86" s="195"/>
      <c r="P86" s="196"/>
      <c r="Q86" s="195"/>
      <c r="R86" s="196"/>
      <c r="S86" s="195"/>
      <c r="T86" s="196"/>
      <c r="U86" s="195"/>
      <c r="V86" s="196"/>
      <c r="W86" s="195"/>
      <c r="X86" s="196"/>
      <c r="Y86" s="195"/>
      <c r="Z86" s="196"/>
      <c r="AA86" s="195"/>
      <c r="AB86" s="196"/>
      <c r="AC86" s="463">
        <f>SUM(I86:AB93)</f>
        <v>0</v>
      </c>
      <c r="AD86" s="221"/>
      <c r="AE86" s="497">
        <f>SUM(AC86:AD93)</f>
        <v>0</v>
      </c>
      <c r="AF86" s="497"/>
      <c r="AG86" s="500">
        <f t="shared" ref="AG86" si="19">IF(AE86-AF86&gt;0,AE86-AF86)+IF(AE86-AF86=0,0)+IF(AE86-AF86&lt;0,0)</f>
        <v>0</v>
      </c>
      <c r="AH86" s="192"/>
      <c r="AI86" s="506"/>
    </row>
    <row r="87" spans="1:35" ht="15" customHeight="1" thickBot="1">
      <c r="A87" s="452"/>
      <c r="B87" s="455"/>
      <c r="C87" s="458"/>
      <c r="D87" s="461"/>
      <c r="E87" s="200"/>
      <c r="F87" s="222"/>
      <c r="G87" s="193"/>
      <c r="H87" s="201"/>
      <c r="I87" s="203"/>
      <c r="J87" s="204"/>
      <c r="K87" s="203"/>
      <c r="L87" s="204"/>
      <c r="M87" s="203"/>
      <c r="N87" s="204"/>
      <c r="O87" s="203"/>
      <c r="P87" s="204"/>
      <c r="Q87" s="203"/>
      <c r="R87" s="204"/>
      <c r="S87" s="203"/>
      <c r="T87" s="204"/>
      <c r="U87" s="203"/>
      <c r="V87" s="204"/>
      <c r="W87" s="203"/>
      <c r="X87" s="204"/>
      <c r="Y87" s="203"/>
      <c r="Z87" s="204"/>
      <c r="AA87" s="203"/>
      <c r="AB87" s="204"/>
      <c r="AC87" s="464"/>
      <c r="AD87" s="223"/>
      <c r="AE87" s="498"/>
      <c r="AF87" s="498"/>
      <c r="AG87" s="501"/>
      <c r="AH87" s="201"/>
      <c r="AI87" s="507"/>
    </row>
    <row r="88" spans="1:35" ht="15" customHeight="1" thickBot="1">
      <c r="A88" s="452"/>
      <c r="B88" s="455"/>
      <c r="C88" s="458"/>
      <c r="D88" s="461"/>
      <c r="E88" s="200"/>
      <c r="F88" s="222"/>
      <c r="G88" s="193"/>
      <c r="H88" s="201"/>
      <c r="I88" s="203"/>
      <c r="J88" s="204"/>
      <c r="K88" s="203"/>
      <c r="L88" s="204"/>
      <c r="M88" s="203"/>
      <c r="N88" s="204"/>
      <c r="O88" s="203"/>
      <c r="P88" s="204"/>
      <c r="Q88" s="203"/>
      <c r="R88" s="204"/>
      <c r="S88" s="203"/>
      <c r="T88" s="204"/>
      <c r="U88" s="203"/>
      <c r="V88" s="204"/>
      <c r="W88" s="203"/>
      <c r="X88" s="204"/>
      <c r="Y88" s="203"/>
      <c r="Z88" s="204"/>
      <c r="AA88" s="203"/>
      <c r="AB88" s="204"/>
      <c r="AC88" s="464"/>
      <c r="AD88" s="223"/>
      <c r="AE88" s="498"/>
      <c r="AF88" s="498"/>
      <c r="AG88" s="501"/>
      <c r="AH88" s="201"/>
      <c r="AI88" s="507"/>
    </row>
    <row r="89" spans="1:35" ht="15" customHeight="1" thickBot="1">
      <c r="A89" s="452"/>
      <c r="B89" s="455"/>
      <c r="C89" s="458"/>
      <c r="D89" s="461"/>
      <c r="E89" s="200"/>
      <c r="F89" s="222"/>
      <c r="G89" s="193"/>
      <c r="H89" s="201"/>
      <c r="I89" s="203"/>
      <c r="J89" s="204"/>
      <c r="K89" s="203"/>
      <c r="L89" s="204"/>
      <c r="M89" s="203"/>
      <c r="N89" s="204"/>
      <c r="O89" s="203"/>
      <c r="P89" s="204"/>
      <c r="Q89" s="203"/>
      <c r="R89" s="204"/>
      <c r="S89" s="203"/>
      <c r="T89" s="204"/>
      <c r="U89" s="203"/>
      <c r="V89" s="204"/>
      <c r="W89" s="203"/>
      <c r="X89" s="204"/>
      <c r="Y89" s="203"/>
      <c r="Z89" s="204"/>
      <c r="AA89" s="203"/>
      <c r="AB89" s="204"/>
      <c r="AC89" s="464"/>
      <c r="AD89" s="223"/>
      <c r="AE89" s="498"/>
      <c r="AF89" s="498"/>
      <c r="AG89" s="501"/>
      <c r="AH89" s="201"/>
      <c r="AI89" s="507"/>
    </row>
    <row r="90" spans="1:35" ht="15" customHeight="1" thickBot="1">
      <c r="A90" s="452"/>
      <c r="B90" s="455"/>
      <c r="C90" s="458"/>
      <c r="D90" s="461"/>
      <c r="E90" s="200"/>
      <c r="F90" s="222"/>
      <c r="G90" s="193"/>
      <c r="H90" s="201"/>
      <c r="I90" s="203"/>
      <c r="J90" s="204"/>
      <c r="K90" s="203"/>
      <c r="L90" s="204"/>
      <c r="M90" s="203"/>
      <c r="N90" s="204"/>
      <c r="O90" s="203"/>
      <c r="P90" s="204"/>
      <c r="Q90" s="203"/>
      <c r="R90" s="204"/>
      <c r="S90" s="203"/>
      <c r="T90" s="204"/>
      <c r="U90" s="203"/>
      <c r="V90" s="204"/>
      <c r="W90" s="203"/>
      <c r="X90" s="204"/>
      <c r="Y90" s="203"/>
      <c r="Z90" s="204"/>
      <c r="AA90" s="203"/>
      <c r="AB90" s="204"/>
      <c r="AC90" s="464"/>
      <c r="AD90" s="223"/>
      <c r="AE90" s="498"/>
      <c r="AF90" s="498"/>
      <c r="AG90" s="501"/>
      <c r="AH90" s="201"/>
      <c r="AI90" s="507"/>
    </row>
    <row r="91" spans="1:35" ht="15" customHeight="1" thickBot="1">
      <c r="A91" s="452"/>
      <c r="B91" s="455"/>
      <c r="C91" s="458"/>
      <c r="D91" s="461"/>
      <c r="E91" s="200"/>
      <c r="F91" s="222"/>
      <c r="G91" s="193"/>
      <c r="H91" s="201"/>
      <c r="I91" s="203"/>
      <c r="J91" s="204"/>
      <c r="K91" s="203"/>
      <c r="L91" s="204"/>
      <c r="M91" s="203"/>
      <c r="N91" s="204"/>
      <c r="O91" s="203"/>
      <c r="P91" s="204"/>
      <c r="Q91" s="203"/>
      <c r="R91" s="204"/>
      <c r="S91" s="203"/>
      <c r="T91" s="204"/>
      <c r="U91" s="203"/>
      <c r="V91" s="204"/>
      <c r="W91" s="203"/>
      <c r="X91" s="204"/>
      <c r="Y91" s="203"/>
      <c r="Z91" s="204"/>
      <c r="AA91" s="203"/>
      <c r="AB91" s="204"/>
      <c r="AC91" s="464"/>
      <c r="AD91" s="223"/>
      <c r="AE91" s="498"/>
      <c r="AF91" s="498"/>
      <c r="AG91" s="501"/>
      <c r="AH91" s="201"/>
      <c r="AI91" s="507"/>
    </row>
    <row r="92" spans="1:35" ht="15" customHeight="1" thickBot="1">
      <c r="A92" s="452"/>
      <c r="B92" s="455"/>
      <c r="C92" s="458"/>
      <c r="D92" s="461"/>
      <c r="E92" s="207"/>
      <c r="F92" s="207"/>
      <c r="G92" s="193"/>
      <c r="H92" s="208"/>
      <c r="I92" s="210"/>
      <c r="J92" s="211"/>
      <c r="K92" s="210"/>
      <c r="L92" s="211"/>
      <c r="M92" s="210"/>
      <c r="N92" s="211"/>
      <c r="O92" s="210"/>
      <c r="P92" s="211"/>
      <c r="Q92" s="210"/>
      <c r="R92" s="211"/>
      <c r="S92" s="210"/>
      <c r="T92" s="211"/>
      <c r="U92" s="210"/>
      <c r="V92" s="211"/>
      <c r="W92" s="210"/>
      <c r="X92" s="211"/>
      <c r="Y92" s="210"/>
      <c r="Z92" s="211"/>
      <c r="AA92" s="210"/>
      <c r="AB92" s="211"/>
      <c r="AC92" s="464"/>
      <c r="AD92" s="212"/>
      <c r="AE92" s="498"/>
      <c r="AF92" s="498"/>
      <c r="AG92" s="501"/>
      <c r="AH92" s="208"/>
      <c r="AI92" s="507"/>
    </row>
    <row r="93" spans="1:35" ht="15.75" customHeight="1" thickBot="1">
      <c r="A93" s="453"/>
      <c r="B93" s="456"/>
      <c r="C93" s="459"/>
      <c r="D93" s="462"/>
      <c r="E93" s="214"/>
      <c r="F93" s="214"/>
      <c r="G93" s="193"/>
      <c r="H93" s="215"/>
      <c r="I93" s="217"/>
      <c r="J93" s="218"/>
      <c r="K93" s="217"/>
      <c r="L93" s="218"/>
      <c r="M93" s="217"/>
      <c r="N93" s="218"/>
      <c r="O93" s="217"/>
      <c r="P93" s="218"/>
      <c r="Q93" s="217"/>
      <c r="R93" s="218"/>
      <c r="S93" s="217"/>
      <c r="T93" s="218"/>
      <c r="U93" s="217"/>
      <c r="V93" s="218"/>
      <c r="W93" s="217"/>
      <c r="X93" s="218"/>
      <c r="Y93" s="217"/>
      <c r="Z93" s="218"/>
      <c r="AA93" s="217"/>
      <c r="AB93" s="218"/>
      <c r="AC93" s="465"/>
      <c r="AD93" s="219"/>
      <c r="AE93" s="499"/>
      <c r="AF93" s="499"/>
      <c r="AG93" s="502"/>
      <c r="AH93" s="215"/>
      <c r="AI93" s="508"/>
    </row>
    <row r="94" spans="1:35" ht="15" customHeight="1" thickBot="1">
      <c r="A94" s="451" t="s">
        <v>98</v>
      </c>
      <c r="B94" s="454"/>
      <c r="C94" s="457"/>
      <c r="D94" s="460" t="e">
        <f t="shared" ref="D94" si="20">IF(AE94/AF94&gt;1,1+(AG94/22))+IF(AE94/AF94=1,1)+IF(AE94/AF94&lt;1,AE94/AF94)</f>
        <v>#DIV/0!</v>
      </c>
      <c r="E94" s="191"/>
      <c r="F94" s="220"/>
      <c r="G94" s="193"/>
      <c r="H94" s="192"/>
      <c r="I94" s="195"/>
      <c r="J94" s="196"/>
      <c r="K94" s="195"/>
      <c r="L94" s="196"/>
      <c r="M94" s="195"/>
      <c r="N94" s="196"/>
      <c r="O94" s="195"/>
      <c r="P94" s="196"/>
      <c r="Q94" s="195"/>
      <c r="R94" s="196"/>
      <c r="S94" s="195"/>
      <c r="T94" s="196"/>
      <c r="U94" s="195"/>
      <c r="V94" s="196"/>
      <c r="W94" s="195"/>
      <c r="X94" s="196"/>
      <c r="Y94" s="195"/>
      <c r="Z94" s="196"/>
      <c r="AA94" s="195"/>
      <c r="AB94" s="196"/>
      <c r="AC94" s="463">
        <f>SUM(I94:AB101)</f>
        <v>0</v>
      </c>
      <c r="AD94" s="221"/>
      <c r="AE94" s="497">
        <f>SUM(AC94:AD101)</f>
        <v>0</v>
      </c>
      <c r="AF94" s="497"/>
      <c r="AG94" s="500">
        <f t="shared" ref="AG94" si="21">IF(AE94-AF94&gt;0,AE94-AF94)+IF(AE94-AF94=0,0)+IF(AE94-AF94&lt;0,0)</f>
        <v>0</v>
      </c>
      <c r="AH94" s="192"/>
      <c r="AI94" s="506"/>
    </row>
    <row r="95" spans="1:35" ht="15" customHeight="1" thickBot="1">
      <c r="A95" s="452"/>
      <c r="B95" s="455"/>
      <c r="C95" s="458"/>
      <c r="D95" s="461"/>
      <c r="E95" s="200"/>
      <c r="F95" s="222"/>
      <c r="G95" s="193"/>
      <c r="H95" s="201"/>
      <c r="I95" s="203"/>
      <c r="J95" s="204"/>
      <c r="K95" s="203"/>
      <c r="L95" s="204"/>
      <c r="M95" s="203"/>
      <c r="N95" s="204"/>
      <c r="O95" s="203"/>
      <c r="P95" s="204"/>
      <c r="Q95" s="203"/>
      <c r="R95" s="204"/>
      <c r="S95" s="203"/>
      <c r="T95" s="204"/>
      <c r="U95" s="203"/>
      <c r="V95" s="204"/>
      <c r="W95" s="203"/>
      <c r="X95" s="204"/>
      <c r="Y95" s="203"/>
      <c r="Z95" s="204"/>
      <c r="AA95" s="203"/>
      <c r="AB95" s="204"/>
      <c r="AC95" s="464"/>
      <c r="AD95" s="223"/>
      <c r="AE95" s="498"/>
      <c r="AF95" s="498"/>
      <c r="AG95" s="501"/>
      <c r="AH95" s="201"/>
      <c r="AI95" s="507"/>
    </row>
    <row r="96" spans="1:35" ht="15" customHeight="1" thickBot="1">
      <c r="A96" s="452"/>
      <c r="B96" s="455"/>
      <c r="C96" s="458"/>
      <c r="D96" s="461"/>
      <c r="E96" s="200"/>
      <c r="F96" s="222"/>
      <c r="G96" s="193"/>
      <c r="H96" s="201"/>
      <c r="I96" s="203"/>
      <c r="J96" s="204"/>
      <c r="K96" s="203"/>
      <c r="L96" s="204"/>
      <c r="M96" s="203"/>
      <c r="N96" s="204"/>
      <c r="O96" s="203"/>
      <c r="P96" s="204"/>
      <c r="Q96" s="203"/>
      <c r="R96" s="204"/>
      <c r="S96" s="203"/>
      <c r="T96" s="204"/>
      <c r="U96" s="203"/>
      <c r="V96" s="204"/>
      <c r="W96" s="203"/>
      <c r="X96" s="204"/>
      <c r="Y96" s="203"/>
      <c r="Z96" s="204"/>
      <c r="AA96" s="203"/>
      <c r="AB96" s="204"/>
      <c r="AC96" s="464"/>
      <c r="AD96" s="223"/>
      <c r="AE96" s="498"/>
      <c r="AF96" s="498"/>
      <c r="AG96" s="501"/>
      <c r="AH96" s="201"/>
      <c r="AI96" s="507"/>
    </row>
    <row r="97" spans="1:35" ht="15" customHeight="1" thickBot="1">
      <c r="A97" s="452"/>
      <c r="B97" s="455"/>
      <c r="C97" s="458"/>
      <c r="D97" s="461"/>
      <c r="E97" s="200"/>
      <c r="F97" s="222"/>
      <c r="G97" s="193"/>
      <c r="H97" s="201"/>
      <c r="I97" s="203"/>
      <c r="J97" s="204"/>
      <c r="K97" s="203"/>
      <c r="L97" s="204"/>
      <c r="M97" s="203"/>
      <c r="N97" s="204"/>
      <c r="O97" s="203"/>
      <c r="P97" s="204"/>
      <c r="Q97" s="203"/>
      <c r="R97" s="204"/>
      <c r="S97" s="203"/>
      <c r="T97" s="204"/>
      <c r="U97" s="203"/>
      <c r="V97" s="204"/>
      <c r="W97" s="203"/>
      <c r="X97" s="204"/>
      <c r="Y97" s="203"/>
      <c r="Z97" s="204"/>
      <c r="AA97" s="203"/>
      <c r="AB97" s="204"/>
      <c r="AC97" s="464"/>
      <c r="AD97" s="223"/>
      <c r="AE97" s="498"/>
      <c r="AF97" s="498"/>
      <c r="AG97" s="501"/>
      <c r="AH97" s="201"/>
      <c r="AI97" s="507"/>
    </row>
    <row r="98" spans="1:35" ht="15" customHeight="1" thickBot="1">
      <c r="A98" s="452"/>
      <c r="B98" s="455"/>
      <c r="C98" s="458"/>
      <c r="D98" s="461"/>
      <c r="E98" s="200"/>
      <c r="F98" s="222"/>
      <c r="G98" s="193"/>
      <c r="H98" s="201"/>
      <c r="I98" s="203"/>
      <c r="J98" s="204"/>
      <c r="K98" s="203"/>
      <c r="L98" s="204"/>
      <c r="M98" s="203"/>
      <c r="N98" s="204"/>
      <c r="O98" s="203"/>
      <c r="P98" s="204"/>
      <c r="Q98" s="203"/>
      <c r="R98" s="204"/>
      <c r="S98" s="203"/>
      <c r="T98" s="204"/>
      <c r="U98" s="203"/>
      <c r="V98" s="204"/>
      <c r="W98" s="203"/>
      <c r="X98" s="204"/>
      <c r="Y98" s="203"/>
      <c r="Z98" s="204"/>
      <c r="AA98" s="203"/>
      <c r="AB98" s="204"/>
      <c r="AC98" s="464"/>
      <c r="AD98" s="223"/>
      <c r="AE98" s="498"/>
      <c r="AF98" s="498"/>
      <c r="AG98" s="501"/>
      <c r="AH98" s="201"/>
      <c r="AI98" s="507"/>
    </row>
    <row r="99" spans="1:35" ht="15" customHeight="1" thickBot="1">
      <c r="A99" s="452"/>
      <c r="B99" s="455"/>
      <c r="C99" s="458"/>
      <c r="D99" s="461"/>
      <c r="E99" s="200"/>
      <c r="F99" s="222"/>
      <c r="G99" s="193"/>
      <c r="H99" s="201"/>
      <c r="I99" s="203"/>
      <c r="J99" s="204"/>
      <c r="K99" s="203"/>
      <c r="L99" s="204"/>
      <c r="M99" s="203"/>
      <c r="N99" s="204"/>
      <c r="O99" s="203"/>
      <c r="P99" s="204"/>
      <c r="Q99" s="203"/>
      <c r="R99" s="204"/>
      <c r="S99" s="203"/>
      <c r="T99" s="204"/>
      <c r="U99" s="203"/>
      <c r="V99" s="204"/>
      <c r="W99" s="203"/>
      <c r="X99" s="204"/>
      <c r="Y99" s="203"/>
      <c r="Z99" s="204"/>
      <c r="AA99" s="203"/>
      <c r="AB99" s="204"/>
      <c r="AC99" s="464"/>
      <c r="AD99" s="223"/>
      <c r="AE99" s="498"/>
      <c r="AF99" s="498"/>
      <c r="AG99" s="501"/>
      <c r="AH99" s="201"/>
      <c r="AI99" s="507"/>
    </row>
    <row r="100" spans="1:35" ht="15" customHeight="1" thickBot="1">
      <c r="A100" s="452"/>
      <c r="B100" s="455"/>
      <c r="C100" s="458"/>
      <c r="D100" s="461"/>
      <c r="E100" s="207"/>
      <c r="F100" s="207"/>
      <c r="G100" s="193"/>
      <c r="H100" s="208"/>
      <c r="I100" s="210"/>
      <c r="J100" s="211"/>
      <c r="K100" s="210"/>
      <c r="L100" s="211"/>
      <c r="M100" s="210"/>
      <c r="N100" s="211"/>
      <c r="O100" s="210"/>
      <c r="P100" s="211"/>
      <c r="Q100" s="210"/>
      <c r="R100" s="211"/>
      <c r="S100" s="210"/>
      <c r="T100" s="211"/>
      <c r="U100" s="210"/>
      <c r="V100" s="211"/>
      <c r="W100" s="210"/>
      <c r="X100" s="211"/>
      <c r="Y100" s="210"/>
      <c r="Z100" s="211"/>
      <c r="AA100" s="210"/>
      <c r="AB100" s="211"/>
      <c r="AC100" s="464"/>
      <c r="AD100" s="212"/>
      <c r="AE100" s="498"/>
      <c r="AF100" s="498"/>
      <c r="AG100" s="501"/>
      <c r="AH100" s="208"/>
      <c r="AI100" s="507"/>
    </row>
    <row r="101" spans="1:35" ht="15.75" customHeight="1" thickBot="1">
      <c r="A101" s="453"/>
      <c r="B101" s="456"/>
      <c r="C101" s="459"/>
      <c r="D101" s="462"/>
      <c r="E101" s="214"/>
      <c r="F101" s="214"/>
      <c r="G101" s="193"/>
      <c r="H101" s="215"/>
      <c r="I101" s="217"/>
      <c r="J101" s="218"/>
      <c r="K101" s="217"/>
      <c r="L101" s="218"/>
      <c r="M101" s="217"/>
      <c r="N101" s="218"/>
      <c r="O101" s="217"/>
      <c r="P101" s="218"/>
      <c r="Q101" s="217"/>
      <c r="R101" s="218"/>
      <c r="S101" s="217"/>
      <c r="T101" s="218"/>
      <c r="U101" s="217"/>
      <c r="V101" s="218"/>
      <c r="W101" s="217"/>
      <c r="X101" s="218"/>
      <c r="Y101" s="217"/>
      <c r="Z101" s="218"/>
      <c r="AA101" s="217"/>
      <c r="AB101" s="218"/>
      <c r="AC101" s="465"/>
      <c r="AD101" s="219"/>
      <c r="AE101" s="499"/>
      <c r="AF101" s="499"/>
      <c r="AG101" s="502"/>
      <c r="AH101" s="215"/>
      <c r="AI101" s="508"/>
    </row>
    <row r="102" spans="1:35" ht="15" customHeight="1" thickBot="1">
      <c r="A102" s="451" t="s">
        <v>102</v>
      </c>
      <c r="B102" s="454"/>
      <c r="C102" s="457"/>
      <c r="D102" s="460" t="e">
        <f t="shared" ref="D102" si="22">IF(AE102/AF102&gt;1,1+(AG102/22))+IF(AE102/AF102=1,1)+IF(AE102/AF102&lt;1,AE102/AF102)</f>
        <v>#DIV/0!</v>
      </c>
      <c r="E102" s="191"/>
      <c r="F102" s="220"/>
      <c r="G102" s="193"/>
      <c r="H102" s="192"/>
      <c r="I102" s="195"/>
      <c r="J102" s="196"/>
      <c r="K102" s="195"/>
      <c r="L102" s="196"/>
      <c r="M102" s="195"/>
      <c r="N102" s="196"/>
      <c r="O102" s="195"/>
      <c r="P102" s="196"/>
      <c r="Q102" s="195"/>
      <c r="R102" s="196"/>
      <c r="S102" s="195"/>
      <c r="T102" s="196"/>
      <c r="U102" s="195"/>
      <c r="V102" s="196"/>
      <c r="W102" s="195"/>
      <c r="X102" s="196"/>
      <c r="Y102" s="195"/>
      <c r="Z102" s="196"/>
      <c r="AA102" s="195"/>
      <c r="AB102" s="196"/>
      <c r="AC102" s="463">
        <f>SUM(I102:AB109)</f>
        <v>0</v>
      </c>
      <c r="AD102" s="221"/>
      <c r="AE102" s="497">
        <f>SUM(AC102:AD109)</f>
        <v>0</v>
      </c>
      <c r="AF102" s="497"/>
      <c r="AG102" s="500">
        <f t="shared" ref="AG102" si="23">IF(AE102-AF102&gt;0,AE102-AF102)+IF(AE102-AF102=0,0)+IF(AE102-AF102&lt;0,0)</f>
        <v>0</v>
      </c>
      <c r="AH102" s="192"/>
      <c r="AI102" s="506"/>
    </row>
    <row r="103" spans="1:35" ht="15" customHeight="1" thickBot="1">
      <c r="A103" s="452"/>
      <c r="B103" s="455"/>
      <c r="C103" s="458"/>
      <c r="D103" s="461"/>
      <c r="E103" s="200"/>
      <c r="F103" s="222"/>
      <c r="G103" s="193"/>
      <c r="H103" s="201"/>
      <c r="I103" s="203"/>
      <c r="J103" s="204"/>
      <c r="K103" s="203"/>
      <c r="L103" s="204"/>
      <c r="M103" s="203"/>
      <c r="N103" s="204"/>
      <c r="O103" s="203"/>
      <c r="P103" s="204"/>
      <c r="Q103" s="203"/>
      <c r="R103" s="204"/>
      <c r="S103" s="203"/>
      <c r="T103" s="204"/>
      <c r="U103" s="203"/>
      <c r="V103" s="204"/>
      <c r="W103" s="203"/>
      <c r="X103" s="204"/>
      <c r="Y103" s="203"/>
      <c r="Z103" s="204"/>
      <c r="AA103" s="203"/>
      <c r="AB103" s="204"/>
      <c r="AC103" s="464"/>
      <c r="AD103" s="223"/>
      <c r="AE103" s="498"/>
      <c r="AF103" s="498"/>
      <c r="AG103" s="501"/>
      <c r="AH103" s="201"/>
      <c r="AI103" s="507"/>
    </row>
    <row r="104" spans="1:35" ht="15" customHeight="1" thickBot="1">
      <c r="A104" s="452"/>
      <c r="B104" s="455"/>
      <c r="C104" s="458"/>
      <c r="D104" s="461"/>
      <c r="E104" s="200"/>
      <c r="F104" s="222"/>
      <c r="G104" s="193"/>
      <c r="H104" s="201"/>
      <c r="I104" s="203"/>
      <c r="J104" s="204"/>
      <c r="K104" s="203"/>
      <c r="L104" s="204"/>
      <c r="M104" s="203"/>
      <c r="N104" s="204"/>
      <c r="O104" s="203"/>
      <c r="P104" s="204"/>
      <c r="Q104" s="203"/>
      <c r="R104" s="204"/>
      <c r="S104" s="203"/>
      <c r="T104" s="204"/>
      <c r="U104" s="203"/>
      <c r="V104" s="204"/>
      <c r="W104" s="203"/>
      <c r="X104" s="204"/>
      <c r="Y104" s="203"/>
      <c r="Z104" s="204"/>
      <c r="AA104" s="203"/>
      <c r="AB104" s="204"/>
      <c r="AC104" s="464"/>
      <c r="AD104" s="223"/>
      <c r="AE104" s="498"/>
      <c r="AF104" s="498"/>
      <c r="AG104" s="501"/>
      <c r="AH104" s="201"/>
      <c r="AI104" s="507"/>
    </row>
    <row r="105" spans="1:35" ht="15" customHeight="1" thickBot="1">
      <c r="A105" s="452"/>
      <c r="B105" s="455"/>
      <c r="C105" s="458"/>
      <c r="D105" s="461"/>
      <c r="E105" s="200"/>
      <c r="F105" s="222"/>
      <c r="G105" s="193"/>
      <c r="H105" s="201"/>
      <c r="I105" s="203"/>
      <c r="J105" s="204"/>
      <c r="K105" s="203"/>
      <c r="L105" s="204"/>
      <c r="M105" s="203"/>
      <c r="N105" s="204"/>
      <c r="O105" s="203"/>
      <c r="P105" s="204"/>
      <c r="Q105" s="203"/>
      <c r="R105" s="204"/>
      <c r="S105" s="203"/>
      <c r="T105" s="204"/>
      <c r="U105" s="203"/>
      <c r="V105" s="204"/>
      <c r="W105" s="203"/>
      <c r="X105" s="204"/>
      <c r="Y105" s="203"/>
      <c r="Z105" s="204"/>
      <c r="AA105" s="203"/>
      <c r="AB105" s="204"/>
      <c r="AC105" s="464"/>
      <c r="AD105" s="223"/>
      <c r="AE105" s="498"/>
      <c r="AF105" s="498"/>
      <c r="AG105" s="501"/>
      <c r="AH105" s="201"/>
      <c r="AI105" s="507"/>
    </row>
    <row r="106" spans="1:35" ht="15" customHeight="1" thickBot="1">
      <c r="A106" s="452"/>
      <c r="B106" s="455"/>
      <c r="C106" s="458"/>
      <c r="D106" s="461"/>
      <c r="E106" s="200"/>
      <c r="F106" s="222"/>
      <c r="G106" s="193"/>
      <c r="H106" s="201"/>
      <c r="I106" s="203"/>
      <c r="J106" s="204"/>
      <c r="K106" s="203"/>
      <c r="L106" s="204"/>
      <c r="M106" s="203"/>
      <c r="N106" s="204"/>
      <c r="O106" s="203"/>
      <c r="P106" s="204"/>
      <c r="Q106" s="203"/>
      <c r="R106" s="204"/>
      <c r="S106" s="203"/>
      <c r="T106" s="204"/>
      <c r="U106" s="203"/>
      <c r="V106" s="204"/>
      <c r="W106" s="203"/>
      <c r="X106" s="204"/>
      <c r="Y106" s="203"/>
      <c r="Z106" s="204"/>
      <c r="AA106" s="203"/>
      <c r="AB106" s="204"/>
      <c r="AC106" s="464"/>
      <c r="AD106" s="223"/>
      <c r="AE106" s="498"/>
      <c r="AF106" s="498"/>
      <c r="AG106" s="501"/>
      <c r="AH106" s="201"/>
      <c r="AI106" s="507"/>
    </row>
    <row r="107" spans="1:35" ht="15" customHeight="1" thickBot="1">
      <c r="A107" s="452"/>
      <c r="B107" s="455"/>
      <c r="C107" s="458"/>
      <c r="D107" s="461"/>
      <c r="E107" s="200"/>
      <c r="F107" s="222"/>
      <c r="G107" s="193"/>
      <c r="H107" s="201"/>
      <c r="I107" s="203"/>
      <c r="J107" s="204"/>
      <c r="K107" s="203"/>
      <c r="L107" s="204"/>
      <c r="M107" s="203"/>
      <c r="N107" s="204"/>
      <c r="O107" s="203"/>
      <c r="P107" s="204"/>
      <c r="Q107" s="203"/>
      <c r="R107" s="204"/>
      <c r="S107" s="203"/>
      <c r="T107" s="204"/>
      <c r="U107" s="203"/>
      <c r="V107" s="204"/>
      <c r="W107" s="203"/>
      <c r="X107" s="204"/>
      <c r="Y107" s="203"/>
      <c r="Z107" s="204"/>
      <c r="AA107" s="203"/>
      <c r="AB107" s="204"/>
      <c r="AC107" s="464"/>
      <c r="AD107" s="223"/>
      <c r="AE107" s="498"/>
      <c r="AF107" s="498"/>
      <c r="AG107" s="501"/>
      <c r="AH107" s="201"/>
      <c r="AI107" s="507"/>
    </row>
    <row r="108" spans="1:35" ht="15" customHeight="1" thickBot="1">
      <c r="A108" s="452"/>
      <c r="B108" s="455"/>
      <c r="C108" s="458"/>
      <c r="D108" s="461"/>
      <c r="E108" s="207"/>
      <c r="F108" s="207"/>
      <c r="G108" s="193"/>
      <c r="H108" s="208"/>
      <c r="I108" s="210"/>
      <c r="J108" s="211"/>
      <c r="K108" s="210"/>
      <c r="L108" s="211"/>
      <c r="M108" s="210"/>
      <c r="N108" s="211"/>
      <c r="O108" s="210"/>
      <c r="P108" s="211"/>
      <c r="Q108" s="210"/>
      <c r="R108" s="211"/>
      <c r="S108" s="210"/>
      <c r="T108" s="211"/>
      <c r="U108" s="210"/>
      <c r="V108" s="211"/>
      <c r="W108" s="210"/>
      <c r="X108" s="211"/>
      <c r="Y108" s="210"/>
      <c r="Z108" s="211"/>
      <c r="AA108" s="210"/>
      <c r="AB108" s="211"/>
      <c r="AC108" s="464"/>
      <c r="AD108" s="212"/>
      <c r="AE108" s="498"/>
      <c r="AF108" s="498"/>
      <c r="AG108" s="501"/>
      <c r="AH108" s="208"/>
      <c r="AI108" s="507"/>
    </row>
    <row r="109" spans="1:35" ht="15.75" customHeight="1" thickBot="1">
      <c r="A109" s="453"/>
      <c r="B109" s="456"/>
      <c r="C109" s="459"/>
      <c r="D109" s="462"/>
      <c r="E109" s="214"/>
      <c r="F109" s="214"/>
      <c r="G109" s="193"/>
      <c r="H109" s="215"/>
      <c r="I109" s="217"/>
      <c r="J109" s="218"/>
      <c r="K109" s="217"/>
      <c r="L109" s="218"/>
      <c r="M109" s="217"/>
      <c r="N109" s="218"/>
      <c r="O109" s="217"/>
      <c r="P109" s="218"/>
      <c r="Q109" s="217"/>
      <c r="R109" s="218"/>
      <c r="S109" s="217"/>
      <c r="T109" s="218"/>
      <c r="U109" s="217"/>
      <c r="V109" s="218"/>
      <c r="W109" s="217"/>
      <c r="X109" s="218"/>
      <c r="Y109" s="217"/>
      <c r="Z109" s="218"/>
      <c r="AA109" s="217"/>
      <c r="AB109" s="218"/>
      <c r="AC109" s="465"/>
      <c r="AD109" s="219"/>
      <c r="AE109" s="499"/>
      <c r="AF109" s="499"/>
      <c r="AG109" s="502"/>
      <c r="AH109" s="215"/>
      <c r="AI109" s="508"/>
    </row>
    <row r="110" spans="1:35" ht="15" customHeight="1" thickBot="1">
      <c r="A110" s="451" t="s">
        <v>105</v>
      </c>
      <c r="B110" s="454"/>
      <c r="C110" s="457"/>
      <c r="D110" s="460" t="e">
        <f t="shared" ref="D110" si="24">IF(AE110/AF110&gt;1,1+(AG110/22))+IF(AE110/AF110=1,1)+IF(AE110/AF110&lt;1,AE110/AF110)</f>
        <v>#DIV/0!</v>
      </c>
      <c r="E110" s="191"/>
      <c r="F110" s="220"/>
      <c r="G110" s="193"/>
      <c r="H110" s="192"/>
      <c r="I110" s="195"/>
      <c r="J110" s="196"/>
      <c r="K110" s="195"/>
      <c r="L110" s="196"/>
      <c r="M110" s="195"/>
      <c r="N110" s="196"/>
      <c r="O110" s="195"/>
      <c r="P110" s="196"/>
      <c r="Q110" s="195"/>
      <c r="R110" s="196"/>
      <c r="S110" s="195"/>
      <c r="T110" s="196"/>
      <c r="U110" s="195"/>
      <c r="V110" s="196"/>
      <c r="W110" s="195"/>
      <c r="X110" s="196"/>
      <c r="Y110" s="195"/>
      <c r="Z110" s="196"/>
      <c r="AA110" s="195"/>
      <c r="AB110" s="196"/>
      <c r="AC110" s="463">
        <f>SUM(I110:AB117)</f>
        <v>0</v>
      </c>
      <c r="AD110" s="221"/>
      <c r="AE110" s="497">
        <f>SUM(AC110:AD117)</f>
        <v>0</v>
      </c>
      <c r="AF110" s="497"/>
      <c r="AG110" s="500">
        <f t="shared" ref="AG110" si="25">IF(AE110-AF110&gt;0,AE110-AF110)+IF(AE110-AF110=0,0)+IF(AE110-AF110&lt;0,0)</f>
        <v>0</v>
      </c>
      <c r="AH110" s="192"/>
      <c r="AI110" s="506"/>
    </row>
    <row r="111" spans="1:35" ht="15" customHeight="1" thickBot="1">
      <c r="A111" s="452"/>
      <c r="B111" s="455"/>
      <c r="C111" s="458"/>
      <c r="D111" s="461"/>
      <c r="E111" s="200"/>
      <c r="F111" s="222"/>
      <c r="G111" s="193"/>
      <c r="H111" s="201"/>
      <c r="I111" s="203"/>
      <c r="J111" s="204"/>
      <c r="K111" s="203"/>
      <c r="L111" s="204"/>
      <c r="M111" s="203"/>
      <c r="N111" s="204"/>
      <c r="O111" s="203"/>
      <c r="P111" s="204"/>
      <c r="Q111" s="203"/>
      <c r="R111" s="204"/>
      <c r="S111" s="203"/>
      <c r="T111" s="204"/>
      <c r="U111" s="203"/>
      <c r="V111" s="204"/>
      <c r="W111" s="203"/>
      <c r="X111" s="204"/>
      <c r="Y111" s="203"/>
      <c r="Z111" s="204"/>
      <c r="AA111" s="203"/>
      <c r="AB111" s="204"/>
      <c r="AC111" s="464"/>
      <c r="AD111" s="223"/>
      <c r="AE111" s="498"/>
      <c r="AF111" s="498"/>
      <c r="AG111" s="501"/>
      <c r="AH111" s="201"/>
      <c r="AI111" s="507"/>
    </row>
    <row r="112" spans="1:35" ht="15" customHeight="1" thickBot="1">
      <c r="A112" s="452"/>
      <c r="B112" s="455"/>
      <c r="C112" s="458"/>
      <c r="D112" s="461"/>
      <c r="E112" s="200"/>
      <c r="F112" s="222"/>
      <c r="G112" s="193"/>
      <c r="H112" s="201"/>
      <c r="I112" s="203"/>
      <c r="J112" s="204"/>
      <c r="K112" s="203"/>
      <c r="L112" s="204"/>
      <c r="M112" s="203"/>
      <c r="N112" s="204"/>
      <c r="O112" s="203"/>
      <c r="P112" s="204"/>
      <c r="Q112" s="203"/>
      <c r="R112" s="204"/>
      <c r="S112" s="203"/>
      <c r="T112" s="204"/>
      <c r="U112" s="203"/>
      <c r="V112" s="204"/>
      <c r="W112" s="203"/>
      <c r="X112" s="204"/>
      <c r="Y112" s="203"/>
      <c r="Z112" s="204"/>
      <c r="AA112" s="203"/>
      <c r="AB112" s="204"/>
      <c r="AC112" s="464"/>
      <c r="AD112" s="223"/>
      <c r="AE112" s="498"/>
      <c r="AF112" s="498"/>
      <c r="AG112" s="501"/>
      <c r="AH112" s="201"/>
      <c r="AI112" s="507"/>
    </row>
    <row r="113" spans="1:35" ht="15" customHeight="1" thickBot="1">
      <c r="A113" s="452"/>
      <c r="B113" s="455"/>
      <c r="C113" s="458"/>
      <c r="D113" s="461"/>
      <c r="E113" s="200"/>
      <c r="F113" s="222"/>
      <c r="G113" s="193"/>
      <c r="H113" s="201"/>
      <c r="I113" s="203"/>
      <c r="J113" s="204"/>
      <c r="K113" s="203"/>
      <c r="L113" s="204"/>
      <c r="M113" s="203"/>
      <c r="N113" s="204"/>
      <c r="O113" s="203"/>
      <c r="P113" s="204"/>
      <c r="Q113" s="203"/>
      <c r="R113" s="204"/>
      <c r="S113" s="203"/>
      <c r="T113" s="204"/>
      <c r="U113" s="203"/>
      <c r="V113" s="204"/>
      <c r="W113" s="203"/>
      <c r="X113" s="204"/>
      <c r="Y113" s="203"/>
      <c r="Z113" s="204"/>
      <c r="AA113" s="203"/>
      <c r="AB113" s="204"/>
      <c r="AC113" s="464"/>
      <c r="AD113" s="223"/>
      <c r="AE113" s="498"/>
      <c r="AF113" s="498"/>
      <c r="AG113" s="501"/>
      <c r="AH113" s="201"/>
      <c r="AI113" s="507"/>
    </row>
    <row r="114" spans="1:35" ht="15" customHeight="1" thickBot="1">
      <c r="A114" s="452"/>
      <c r="B114" s="455"/>
      <c r="C114" s="458"/>
      <c r="D114" s="461"/>
      <c r="E114" s="200"/>
      <c r="F114" s="222"/>
      <c r="G114" s="193"/>
      <c r="H114" s="201"/>
      <c r="I114" s="203"/>
      <c r="J114" s="204"/>
      <c r="K114" s="203"/>
      <c r="L114" s="204"/>
      <c r="M114" s="203"/>
      <c r="N114" s="204"/>
      <c r="O114" s="203"/>
      <c r="P114" s="204"/>
      <c r="Q114" s="203"/>
      <c r="R114" s="204"/>
      <c r="S114" s="203"/>
      <c r="T114" s="204"/>
      <c r="U114" s="203"/>
      <c r="V114" s="204"/>
      <c r="W114" s="203"/>
      <c r="X114" s="204"/>
      <c r="Y114" s="203"/>
      <c r="Z114" s="204"/>
      <c r="AA114" s="203"/>
      <c r="AB114" s="204"/>
      <c r="AC114" s="464"/>
      <c r="AD114" s="223"/>
      <c r="AE114" s="498"/>
      <c r="AF114" s="498"/>
      <c r="AG114" s="501"/>
      <c r="AH114" s="201"/>
      <c r="AI114" s="507"/>
    </row>
    <row r="115" spans="1:35" ht="15" customHeight="1" thickBot="1">
      <c r="A115" s="452"/>
      <c r="B115" s="455"/>
      <c r="C115" s="458"/>
      <c r="D115" s="461"/>
      <c r="E115" s="200"/>
      <c r="F115" s="222"/>
      <c r="G115" s="193"/>
      <c r="H115" s="201"/>
      <c r="I115" s="203"/>
      <c r="J115" s="204"/>
      <c r="K115" s="203"/>
      <c r="L115" s="204"/>
      <c r="M115" s="203"/>
      <c r="N115" s="204"/>
      <c r="O115" s="203"/>
      <c r="P115" s="204"/>
      <c r="Q115" s="203"/>
      <c r="R115" s="204"/>
      <c r="S115" s="203"/>
      <c r="T115" s="204"/>
      <c r="U115" s="203"/>
      <c r="V115" s="204"/>
      <c r="W115" s="203"/>
      <c r="X115" s="204"/>
      <c r="Y115" s="203"/>
      <c r="Z115" s="204"/>
      <c r="AA115" s="203"/>
      <c r="AB115" s="204"/>
      <c r="AC115" s="464"/>
      <c r="AD115" s="223"/>
      <c r="AE115" s="498"/>
      <c r="AF115" s="498"/>
      <c r="AG115" s="501"/>
      <c r="AH115" s="201"/>
      <c r="AI115" s="507"/>
    </row>
    <row r="116" spans="1:35" ht="15" customHeight="1" thickBot="1">
      <c r="A116" s="452"/>
      <c r="B116" s="455"/>
      <c r="C116" s="458"/>
      <c r="D116" s="461"/>
      <c r="E116" s="207"/>
      <c r="F116" s="207"/>
      <c r="G116" s="193"/>
      <c r="H116" s="208"/>
      <c r="I116" s="210"/>
      <c r="J116" s="211"/>
      <c r="K116" s="210"/>
      <c r="L116" s="211"/>
      <c r="M116" s="210"/>
      <c r="N116" s="211"/>
      <c r="O116" s="210"/>
      <c r="P116" s="211"/>
      <c r="Q116" s="210"/>
      <c r="R116" s="211"/>
      <c r="S116" s="210"/>
      <c r="T116" s="211"/>
      <c r="U116" s="210"/>
      <c r="V116" s="211"/>
      <c r="W116" s="210"/>
      <c r="X116" s="211"/>
      <c r="Y116" s="210"/>
      <c r="Z116" s="211"/>
      <c r="AA116" s="210"/>
      <c r="AB116" s="211"/>
      <c r="AC116" s="464"/>
      <c r="AD116" s="212"/>
      <c r="AE116" s="498"/>
      <c r="AF116" s="498"/>
      <c r="AG116" s="501"/>
      <c r="AH116" s="208"/>
      <c r="AI116" s="507"/>
    </row>
    <row r="117" spans="1:35" ht="15.75" customHeight="1" thickBot="1">
      <c r="A117" s="453"/>
      <c r="B117" s="456"/>
      <c r="C117" s="459"/>
      <c r="D117" s="462"/>
      <c r="E117" s="214"/>
      <c r="F117" s="214"/>
      <c r="G117" s="193"/>
      <c r="H117" s="215"/>
      <c r="I117" s="217"/>
      <c r="J117" s="218"/>
      <c r="K117" s="217"/>
      <c r="L117" s="218"/>
      <c r="M117" s="217"/>
      <c r="N117" s="218"/>
      <c r="O117" s="217"/>
      <c r="P117" s="218"/>
      <c r="Q117" s="217"/>
      <c r="R117" s="218"/>
      <c r="S117" s="217"/>
      <c r="T117" s="218"/>
      <c r="U117" s="217"/>
      <c r="V117" s="218"/>
      <c r="W117" s="217"/>
      <c r="X117" s="218"/>
      <c r="Y117" s="217"/>
      <c r="Z117" s="218"/>
      <c r="AA117" s="217"/>
      <c r="AB117" s="218"/>
      <c r="AC117" s="465"/>
      <c r="AD117" s="219"/>
      <c r="AE117" s="499"/>
      <c r="AF117" s="499"/>
      <c r="AG117" s="502"/>
      <c r="AH117" s="215"/>
      <c r="AI117" s="508"/>
    </row>
    <row r="118" spans="1:35" ht="15" customHeight="1" thickBot="1">
      <c r="A118" s="451" t="s">
        <v>112</v>
      </c>
      <c r="B118" s="454"/>
      <c r="C118" s="457"/>
      <c r="D118" s="460" t="e">
        <f t="shared" ref="D118" si="26">IF(AE118/AF118&gt;1,1+(AG118/22))+IF(AE118/AF118=1,1)+IF(AE118/AF118&lt;1,AE118/AF118)</f>
        <v>#DIV/0!</v>
      </c>
      <c r="E118" s="191"/>
      <c r="F118" s="220"/>
      <c r="G118" s="193"/>
      <c r="H118" s="192"/>
      <c r="I118" s="195"/>
      <c r="J118" s="196"/>
      <c r="K118" s="195"/>
      <c r="L118" s="196"/>
      <c r="M118" s="195"/>
      <c r="N118" s="196"/>
      <c r="O118" s="195"/>
      <c r="P118" s="196"/>
      <c r="Q118" s="195"/>
      <c r="R118" s="196"/>
      <c r="S118" s="195"/>
      <c r="T118" s="196"/>
      <c r="U118" s="195"/>
      <c r="V118" s="196"/>
      <c r="W118" s="195"/>
      <c r="X118" s="196"/>
      <c r="Y118" s="195"/>
      <c r="Z118" s="196"/>
      <c r="AA118" s="195"/>
      <c r="AB118" s="196"/>
      <c r="AC118" s="463">
        <f>SUM(I118:AB125)</f>
        <v>0</v>
      </c>
      <c r="AD118" s="221"/>
      <c r="AE118" s="497">
        <f>SUM(AC118:AD125)</f>
        <v>0</v>
      </c>
      <c r="AF118" s="497"/>
      <c r="AG118" s="500">
        <f t="shared" ref="AG118" si="27">IF(AE118-AF118&gt;0,AE118-AF118)+IF(AE118-AF118=0,0)+IF(AE118-AF118&lt;0,0)</f>
        <v>0</v>
      </c>
      <c r="AH118" s="224"/>
      <c r="AI118" s="506"/>
    </row>
    <row r="119" spans="1:35" ht="15" customHeight="1" thickBot="1">
      <c r="A119" s="452"/>
      <c r="B119" s="455"/>
      <c r="C119" s="458"/>
      <c r="D119" s="461"/>
      <c r="E119" s="200"/>
      <c r="F119" s="222"/>
      <c r="G119" s="193"/>
      <c r="H119" s="201"/>
      <c r="I119" s="203"/>
      <c r="J119" s="204"/>
      <c r="K119" s="203"/>
      <c r="L119" s="204"/>
      <c r="M119" s="203"/>
      <c r="N119" s="204"/>
      <c r="O119" s="203"/>
      <c r="P119" s="204"/>
      <c r="Q119" s="203"/>
      <c r="R119" s="204"/>
      <c r="S119" s="203"/>
      <c r="T119" s="204"/>
      <c r="U119" s="203"/>
      <c r="V119" s="204"/>
      <c r="W119" s="203"/>
      <c r="X119" s="204"/>
      <c r="Y119" s="203"/>
      <c r="Z119" s="204"/>
      <c r="AA119" s="203"/>
      <c r="AB119" s="204"/>
      <c r="AC119" s="464"/>
      <c r="AD119" s="223"/>
      <c r="AE119" s="498"/>
      <c r="AF119" s="498"/>
      <c r="AG119" s="501"/>
      <c r="AH119" s="224"/>
      <c r="AI119" s="507"/>
    </row>
    <row r="120" spans="1:35" ht="15" customHeight="1" thickBot="1">
      <c r="A120" s="452"/>
      <c r="B120" s="455"/>
      <c r="C120" s="458"/>
      <c r="D120" s="461"/>
      <c r="E120" s="200"/>
      <c r="F120" s="222"/>
      <c r="G120" s="193"/>
      <c r="H120" s="201"/>
      <c r="I120" s="203"/>
      <c r="J120" s="204"/>
      <c r="K120" s="203"/>
      <c r="L120" s="204"/>
      <c r="M120" s="203"/>
      <c r="N120" s="204"/>
      <c r="O120" s="203"/>
      <c r="P120" s="204"/>
      <c r="Q120" s="203"/>
      <c r="R120" s="204"/>
      <c r="S120" s="203"/>
      <c r="T120" s="204"/>
      <c r="U120" s="203"/>
      <c r="V120" s="204"/>
      <c r="W120" s="203"/>
      <c r="X120" s="204"/>
      <c r="Y120" s="203"/>
      <c r="Z120" s="204"/>
      <c r="AA120" s="203"/>
      <c r="AB120" s="204"/>
      <c r="AC120" s="464"/>
      <c r="AD120" s="223"/>
      <c r="AE120" s="498"/>
      <c r="AF120" s="498"/>
      <c r="AG120" s="501"/>
      <c r="AH120" s="224"/>
      <c r="AI120" s="507"/>
    </row>
    <row r="121" spans="1:35" ht="15" customHeight="1" thickBot="1">
      <c r="A121" s="452"/>
      <c r="B121" s="455"/>
      <c r="C121" s="458"/>
      <c r="D121" s="461"/>
      <c r="E121" s="200"/>
      <c r="F121" s="222"/>
      <c r="G121" s="193"/>
      <c r="H121" s="201"/>
      <c r="I121" s="203"/>
      <c r="J121" s="204"/>
      <c r="K121" s="203"/>
      <c r="L121" s="204"/>
      <c r="M121" s="203"/>
      <c r="N121" s="204"/>
      <c r="O121" s="203"/>
      <c r="P121" s="204"/>
      <c r="Q121" s="203"/>
      <c r="R121" s="204"/>
      <c r="S121" s="203"/>
      <c r="T121" s="204"/>
      <c r="U121" s="203"/>
      <c r="V121" s="204"/>
      <c r="W121" s="203"/>
      <c r="X121" s="204"/>
      <c r="Y121" s="203"/>
      <c r="Z121" s="204"/>
      <c r="AA121" s="203"/>
      <c r="AB121" s="204"/>
      <c r="AC121" s="464"/>
      <c r="AD121" s="223"/>
      <c r="AE121" s="498"/>
      <c r="AF121" s="498"/>
      <c r="AG121" s="501"/>
      <c r="AH121" s="224"/>
      <c r="AI121" s="507"/>
    </row>
    <row r="122" spans="1:35" ht="15" customHeight="1" thickBot="1">
      <c r="A122" s="452"/>
      <c r="B122" s="455"/>
      <c r="C122" s="458"/>
      <c r="D122" s="461"/>
      <c r="E122" s="200"/>
      <c r="F122" s="222"/>
      <c r="G122" s="193"/>
      <c r="H122" s="201"/>
      <c r="I122" s="203"/>
      <c r="J122" s="204"/>
      <c r="K122" s="203"/>
      <c r="L122" s="204"/>
      <c r="M122" s="203"/>
      <c r="N122" s="204"/>
      <c r="O122" s="203"/>
      <c r="P122" s="204"/>
      <c r="Q122" s="203"/>
      <c r="R122" s="204"/>
      <c r="S122" s="203"/>
      <c r="T122" s="204"/>
      <c r="U122" s="203"/>
      <c r="V122" s="204"/>
      <c r="W122" s="203"/>
      <c r="X122" s="204"/>
      <c r="Y122" s="203"/>
      <c r="Z122" s="204"/>
      <c r="AA122" s="203"/>
      <c r="AB122" s="204"/>
      <c r="AC122" s="464"/>
      <c r="AD122" s="223"/>
      <c r="AE122" s="498"/>
      <c r="AF122" s="498"/>
      <c r="AG122" s="501"/>
      <c r="AH122" s="224"/>
      <c r="AI122" s="507"/>
    </row>
    <row r="123" spans="1:35" ht="15" customHeight="1" thickBot="1">
      <c r="A123" s="452"/>
      <c r="B123" s="455"/>
      <c r="C123" s="458"/>
      <c r="D123" s="461"/>
      <c r="E123" s="200"/>
      <c r="F123" s="222"/>
      <c r="G123" s="193"/>
      <c r="H123" s="201"/>
      <c r="I123" s="203"/>
      <c r="J123" s="204"/>
      <c r="K123" s="203"/>
      <c r="L123" s="204"/>
      <c r="M123" s="203"/>
      <c r="N123" s="204"/>
      <c r="O123" s="203"/>
      <c r="P123" s="204"/>
      <c r="Q123" s="203"/>
      <c r="R123" s="204"/>
      <c r="S123" s="203"/>
      <c r="T123" s="204"/>
      <c r="U123" s="203"/>
      <c r="V123" s="204"/>
      <c r="W123" s="203"/>
      <c r="X123" s="204"/>
      <c r="Y123" s="203"/>
      <c r="Z123" s="204"/>
      <c r="AA123" s="203"/>
      <c r="AB123" s="204"/>
      <c r="AC123" s="464"/>
      <c r="AD123" s="223"/>
      <c r="AE123" s="498"/>
      <c r="AF123" s="498"/>
      <c r="AG123" s="501"/>
      <c r="AH123" s="224"/>
      <c r="AI123" s="507"/>
    </row>
    <row r="124" spans="1:35" ht="15" customHeight="1" thickBot="1">
      <c r="A124" s="452"/>
      <c r="B124" s="455"/>
      <c r="C124" s="458"/>
      <c r="D124" s="461"/>
      <c r="E124" s="207"/>
      <c r="F124" s="207"/>
      <c r="G124" s="193"/>
      <c r="H124" s="208"/>
      <c r="I124" s="210"/>
      <c r="J124" s="211"/>
      <c r="K124" s="210"/>
      <c r="L124" s="211"/>
      <c r="M124" s="210"/>
      <c r="N124" s="211"/>
      <c r="O124" s="210"/>
      <c r="P124" s="211"/>
      <c r="Q124" s="210"/>
      <c r="R124" s="211"/>
      <c r="S124" s="210"/>
      <c r="T124" s="211"/>
      <c r="U124" s="210"/>
      <c r="V124" s="211"/>
      <c r="W124" s="210"/>
      <c r="X124" s="211"/>
      <c r="Y124" s="210"/>
      <c r="Z124" s="211"/>
      <c r="AA124" s="210"/>
      <c r="AB124" s="211"/>
      <c r="AC124" s="464"/>
      <c r="AD124" s="212"/>
      <c r="AE124" s="498"/>
      <c r="AF124" s="498"/>
      <c r="AG124" s="501"/>
      <c r="AH124" s="225"/>
      <c r="AI124" s="507"/>
    </row>
    <row r="125" spans="1:35" ht="15.75" customHeight="1" thickBot="1">
      <c r="A125" s="453"/>
      <c r="B125" s="456"/>
      <c r="C125" s="459"/>
      <c r="D125" s="462"/>
      <c r="E125" s="214"/>
      <c r="F125" s="214"/>
      <c r="G125" s="193"/>
      <c r="H125" s="215"/>
      <c r="I125" s="217"/>
      <c r="J125" s="218"/>
      <c r="K125" s="217"/>
      <c r="L125" s="218"/>
      <c r="M125" s="217"/>
      <c r="N125" s="218"/>
      <c r="O125" s="217"/>
      <c r="P125" s="218"/>
      <c r="Q125" s="217"/>
      <c r="R125" s="218"/>
      <c r="S125" s="217"/>
      <c r="T125" s="218"/>
      <c r="U125" s="217"/>
      <c r="V125" s="218"/>
      <c r="W125" s="217"/>
      <c r="X125" s="218"/>
      <c r="Y125" s="217"/>
      <c r="Z125" s="218"/>
      <c r="AA125" s="217"/>
      <c r="AB125" s="218"/>
      <c r="AC125" s="465"/>
      <c r="AD125" s="219"/>
      <c r="AE125" s="499"/>
      <c r="AF125" s="499"/>
      <c r="AG125" s="502"/>
      <c r="AH125" s="226"/>
      <c r="AI125" s="508"/>
    </row>
    <row r="126" spans="1:35" ht="15" customHeight="1" thickBot="1">
      <c r="A126" s="451" t="s">
        <v>118</v>
      </c>
      <c r="B126" s="454"/>
      <c r="C126" s="457"/>
      <c r="D126" s="460" t="e">
        <f t="shared" ref="D126" si="28">IF(AE126/AF126&gt;1,1+(AG126/22))+IF(AE126/AF126=1,1)+IF(AE126/AF126&lt;1,AE126/AF126)</f>
        <v>#DIV/0!</v>
      </c>
      <c r="E126" s="191"/>
      <c r="F126" s="220"/>
      <c r="G126" s="193"/>
      <c r="H126" s="192"/>
      <c r="I126" s="195"/>
      <c r="J126" s="196"/>
      <c r="K126" s="195"/>
      <c r="L126" s="196"/>
      <c r="M126" s="195"/>
      <c r="N126" s="196"/>
      <c r="O126" s="195"/>
      <c r="P126" s="196"/>
      <c r="Q126" s="195"/>
      <c r="R126" s="196"/>
      <c r="S126" s="195"/>
      <c r="T126" s="196"/>
      <c r="U126" s="195"/>
      <c r="V126" s="196"/>
      <c r="W126" s="195"/>
      <c r="X126" s="196"/>
      <c r="Y126" s="195"/>
      <c r="Z126" s="196"/>
      <c r="AA126" s="195"/>
      <c r="AB126" s="196"/>
      <c r="AC126" s="463">
        <f>SUM(I126:AB133)</f>
        <v>0</v>
      </c>
      <c r="AD126" s="221"/>
      <c r="AE126" s="497">
        <f>SUM(AC126:AD133)</f>
        <v>0</v>
      </c>
      <c r="AF126" s="497"/>
      <c r="AG126" s="500">
        <f t="shared" ref="AG126" si="29">IF(AE126-AF126&gt;0,AE126-AF126)+IF(AE126-AF126=0,0)+IF(AE126-AF126&lt;0,0)</f>
        <v>0</v>
      </c>
      <c r="AH126" s="192"/>
      <c r="AI126" s="506"/>
    </row>
    <row r="127" spans="1:35" ht="15" customHeight="1" thickBot="1">
      <c r="A127" s="452"/>
      <c r="B127" s="455"/>
      <c r="C127" s="458"/>
      <c r="D127" s="461"/>
      <c r="E127" s="200"/>
      <c r="F127" s="222"/>
      <c r="G127" s="193"/>
      <c r="H127" s="201"/>
      <c r="I127" s="203"/>
      <c r="J127" s="204"/>
      <c r="K127" s="203"/>
      <c r="L127" s="204"/>
      <c r="M127" s="203"/>
      <c r="N127" s="204"/>
      <c r="O127" s="203"/>
      <c r="P127" s="204"/>
      <c r="Q127" s="203"/>
      <c r="R127" s="204"/>
      <c r="S127" s="203"/>
      <c r="T127" s="204"/>
      <c r="U127" s="203"/>
      <c r="V127" s="204"/>
      <c r="W127" s="203"/>
      <c r="X127" s="204"/>
      <c r="Y127" s="203"/>
      <c r="Z127" s="204"/>
      <c r="AA127" s="203"/>
      <c r="AB127" s="204"/>
      <c r="AC127" s="464"/>
      <c r="AD127" s="223"/>
      <c r="AE127" s="498"/>
      <c r="AF127" s="498"/>
      <c r="AG127" s="501"/>
      <c r="AH127" s="201"/>
      <c r="AI127" s="507"/>
    </row>
    <row r="128" spans="1:35" ht="15" customHeight="1" thickBot="1">
      <c r="A128" s="452"/>
      <c r="B128" s="455"/>
      <c r="C128" s="458"/>
      <c r="D128" s="461"/>
      <c r="E128" s="200"/>
      <c r="F128" s="222"/>
      <c r="G128" s="193"/>
      <c r="H128" s="201"/>
      <c r="I128" s="203"/>
      <c r="J128" s="204"/>
      <c r="K128" s="203"/>
      <c r="L128" s="204"/>
      <c r="M128" s="203"/>
      <c r="N128" s="204"/>
      <c r="O128" s="203"/>
      <c r="P128" s="204"/>
      <c r="Q128" s="203"/>
      <c r="R128" s="204"/>
      <c r="S128" s="203"/>
      <c r="T128" s="204"/>
      <c r="U128" s="203"/>
      <c r="V128" s="204"/>
      <c r="W128" s="203"/>
      <c r="X128" s="204"/>
      <c r="Y128" s="203"/>
      <c r="Z128" s="204"/>
      <c r="AA128" s="203"/>
      <c r="AB128" s="204"/>
      <c r="AC128" s="464"/>
      <c r="AD128" s="223"/>
      <c r="AE128" s="498"/>
      <c r="AF128" s="498"/>
      <c r="AG128" s="501"/>
      <c r="AH128" s="201"/>
      <c r="AI128" s="507"/>
    </row>
    <row r="129" spans="1:35" ht="15" customHeight="1" thickBot="1">
      <c r="A129" s="452"/>
      <c r="B129" s="455"/>
      <c r="C129" s="458"/>
      <c r="D129" s="461"/>
      <c r="E129" s="200"/>
      <c r="F129" s="222"/>
      <c r="G129" s="193"/>
      <c r="H129" s="201"/>
      <c r="I129" s="203"/>
      <c r="J129" s="204"/>
      <c r="K129" s="203"/>
      <c r="L129" s="204"/>
      <c r="M129" s="203"/>
      <c r="N129" s="204"/>
      <c r="O129" s="203"/>
      <c r="P129" s="204"/>
      <c r="Q129" s="203"/>
      <c r="R129" s="204"/>
      <c r="S129" s="203"/>
      <c r="T129" s="204"/>
      <c r="U129" s="203"/>
      <c r="V129" s="204"/>
      <c r="W129" s="203"/>
      <c r="X129" s="204"/>
      <c r="Y129" s="203"/>
      <c r="Z129" s="204"/>
      <c r="AA129" s="203"/>
      <c r="AB129" s="204"/>
      <c r="AC129" s="464"/>
      <c r="AD129" s="223"/>
      <c r="AE129" s="498"/>
      <c r="AF129" s="498"/>
      <c r="AG129" s="501"/>
      <c r="AH129" s="201"/>
      <c r="AI129" s="507"/>
    </row>
    <row r="130" spans="1:35" ht="15" customHeight="1" thickBot="1">
      <c r="A130" s="452"/>
      <c r="B130" s="455"/>
      <c r="C130" s="458"/>
      <c r="D130" s="461"/>
      <c r="E130" s="200"/>
      <c r="F130" s="222"/>
      <c r="G130" s="193"/>
      <c r="H130" s="201"/>
      <c r="I130" s="203"/>
      <c r="J130" s="204"/>
      <c r="K130" s="203"/>
      <c r="L130" s="204"/>
      <c r="M130" s="203"/>
      <c r="N130" s="204"/>
      <c r="O130" s="203"/>
      <c r="P130" s="204"/>
      <c r="Q130" s="203"/>
      <c r="R130" s="204"/>
      <c r="S130" s="203"/>
      <c r="T130" s="204"/>
      <c r="U130" s="203"/>
      <c r="V130" s="204"/>
      <c r="W130" s="203"/>
      <c r="X130" s="204"/>
      <c r="Y130" s="203"/>
      <c r="Z130" s="204"/>
      <c r="AA130" s="203"/>
      <c r="AB130" s="204"/>
      <c r="AC130" s="464"/>
      <c r="AD130" s="223"/>
      <c r="AE130" s="498"/>
      <c r="AF130" s="498"/>
      <c r="AG130" s="501"/>
      <c r="AH130" s="201"/>
      <c r="AI130" s="507"/>
    </row>
    <row r="131" spans="1:35" ht="15" customHeight="1" thickBot="1">
      <c r="A131" s="452"/>
      <c r="B131" s="455"/>
      <c r="C131" s="458"/>
      <c r="D131" s="461"/>
      <c r="E131" s="200"/>
      <c r="F131" s="222"/>
      <c r="G131" s="193"/>
      <c r="H131" s="201"/>
      <c r="I131" s="203"/>
      <c r="J131" s="204"/>
      <c r="K131" s="203"/>
      <c r="L131" s="204"/>
      <c r="M131" s="203"/>
      <c r="N131" s="204"/>
      <c r="O131" s="203"/>
      <c r="P131" s="204"/>
      <c r="Q131" s="203"/>
      <c r="R131" s="204"/>
      <c r="S131" s="203"/>
      <c r="T131" s="204"/>
      <c r="U131" s="203"/>
      <c r="V131" s="204"/>
      <c r="W131" s="203"/>
      <c r="X131" s="204"/>
      <c r="Y131" s="203"/>
      <c r="Z131" s="204"/>
      <c r="AA131" s="203"/>
      <c r="AB131" s="204"/>
      <c r="AC131" s="464"/>
      <c r="AD131" s="223"/>
      <c r="AE131" s="498"/>
      <c r="AF131" s="498"/>
      <c r="AG131" s="501"/>
      <c r="AH131" s="201"/>
      <c r="AI131" s="507"/>
    </row>
    <row r="132" spans="1:35" ht="15" customHeight="1" thickBot="1">
      <c r="A132" s="452"/>
      <c r="B132" s="455"/>
      <c r="C132" s="458"/>
      <c r="D132" s="461"/>
      <c r="E132" s="207"/>
      <c r="F132" s="207"/>
      <c r="G132" s="193"/>
      <c r="H132" s="208"/>
      <c r="I132" s="210"/>
      <c r="J132" s="211"/>
      <c r="K132" s="210"/>
      <c r="L132" s="211"/>
      <c r="M132" s="210"/>
      <c r="N132" s="211"/>
      <c r="O132" s="210"/>
      <c r="P132" s="211"/>
      <c r="Q132" s="210"/>
      <c r="R132" s="211"/>
      <c r="S132" s="210"/>
      <c r="T132" s="211"/>
      <c r="U132" s="210"/>
      <c r="V132" s="211"/>
      <c r="W132" s="210"/>
      <c r="X132" s="211"/>
      <c r="Y132" s="210"/>
      <c r="Z132" s="211"/>
      <c r="AA132" s="210"/>
      <c r="AB132" s="211"/>
      <c r="AC132" s="464"/>
      <c r="AD132" s="212"/>
      <c r="AE132" s="498"/>
      <c r="AF132" s="498"/>
      <c r="AG132" s="501"/>
      <c r="AH132" s="208"/>
      <c r="AI132" s="507"/>
    </row>
    <row r="133" spans="1:35" ht="15.75" customHeight="1" thickBot="1">
      <c r="A133" s="453"/>
      <c r="B133" s="456"/>
      <c r="C133" s="459"/>
      <c r="D133" s="462"/>
      <c r="E133" s="214"/>
      <c r="F133" s="214"/>
      <c r="G133" s="193"/>
      <c r="H133" s="224"/>
      <c r="I133" s="217"/>
      <c r="J133" s="218"/>
      <c r="K133" s="217"/>
      <c r="L133" s="218"/>
      <c r="M133" s="217"/>
      <c r="N133" s="218"/>
      <c r="O133" s="217"/>
      <c r="P133" s="218"/>
      <c r="Q133" s="217"/>
      <c r="R133" s="218"/>
      <c r="S133" s="217"/>
      <c r="T133" s="218"/>
      <c r="U133" s="217"/>
      <c r="V133" s="218"/>
      <c r="W133" s="217"/>
      <c r="X133" s="218"/>
      <c r="Y133" s="217"/>
      <c r="Z133" s="218"/>
      <c r="AA133" s="217"/>
      <c r="AB133" s="218"/>
      <c r="AC133" s="465"/>
      <c r="AD133" s="219"/>
      <c r="AE133" s="499"/>
      <c r="AF133" s="499"/>
      <c r="AG133" s="502"/>
      <c r="AH133" s="215"/>
      <c r="AI133" s="508"/>
    </row>
    <row r="134" spans="1:35" ht="15" customHeight="1" thickBot="1">
      <c r="A134" s="451" t="s">
        <v>124</v>
      </c>
      <c r="B134" s="454"/>
      <c r="C134" s="457"/>
      <c r="D134" s="460" t="e">
        <f t="shared" ref="D134" si="30">IF(AE134/AF134&gt;1,1+(AG134/22))+IF(AE134/AF134=1,1)+IF(AE134/AF134&lt;1,AE134/AF134)</f>
        <v>#DIV/0!</v>
      </c>
      <c r="E134" s="191"/>
      <c r="F134" s="192"/>
      <c r="G134" s="193"/>
      <c r="H134" s="220"/>
      <c r="I134" s="227"/>
      <c r="J134" s="196"/>
      <c r="K134" s="195"/>
      <c r="L134" s="196"/>
      <c r="M134" s="195"/>
      <c r="N134" s="196"/>
      <c r="O134" s="195"/>
      <c r="P134" s="196"/>
      <c r="Q134" s="195"/>
      <c r="R134" s="196"/>
      <c r="S134" s="195"/>
      <c r="T134" s="196"/>
      <c r="U134" s="195"/>
      <c r="V134" s="196"/>
      <c r="W134" s="195"/>
      <c r="X134" s="196"/>
      <c r="Y134" s="195"/>
      <c r="Z134" s="196"/>
      <c r="AA134" s="195"/>
      <c r="AB134" s="196"/>
      <c r="AC134" s="463">
        <f>SUM(I134:AB141)</f>
        <v>0</v>
      </c>
      <c r="AD134" s="221"/>
      <c r="AE134" s="497">
        <f>SUM(AC134:AD141)</f>
        <v>0</v>
      </c>
      <c r="AF134" s="497"/>
      <c r="AG134" s="500">
        <f t="shared" ref="AG134" si="31">IF(AE134-AF134&gt;0,AE134-AF134)+IF(AE134-AF134=0,0)+IF(AE134-AF134&lt;0,0)</f>
        <v>0</v>
      </c>
      <c r="AH134" s="192"/>
      <c r="AI134" s="506"/>
    </row>
    <row r="135" spans="1:35" ht="15" customHeight="1" thickBot="1">
      <c r="A135" s="452"/>
      <c r="B135" s="455"/>
      <c r="C135" s="458"/>
      <c r="D135" s="461"/>
      <c r="E135" s="200"/>
      <c r="F135" s="201"/>
      <c r="G135" s="193"/>
      <c r="H135" s="222"/>
      <c r="I135" s="228"/>
      <c r="J135" s="204"/>
      <c r="K135" s="203"/>
      <c r="L135" s="204"/>
      <c r="M135" s="203"/>
      <c r="N135" s="204"/>
      <c r="O135" s="203"/>
      <c r="P135" s="204"/>
      <c r="Q135" s="203"/>
      <c r="R135" s="204"/>
      <c r="S135" s="203"/>
      <c r="T135" s="204"/>
      <c r="U135" s="203"/>
      <c r="V135" s="204"/>
      <c r="W135" s="203"/>
      <c r="X135" s="204"/>
      <c r="Y135" s="203"/>
      <c r="Z135" s="204"/>
      <c r="AA135" s="203"/>
      <c r="AB135" s="204"/>
      <c r="AC135" s="464"/>
      <c r="AD135" s="223"/>
      <c r="AE135" s="498"/>
      <c r="AF135" s="498"/>
      <c r="AG135" s="501"/>
      <c r="AH135" s="201"/>
      <c r="AI135" s="507"/>
    </row>
    <row r="136" spans="1:35" ht="15" customHeight="1" thickBot="1">
      <c r="A136" s="452"/>
      <c r="B136" s="455"/>
      <c r="C136" s="458"/>
      <c r="D136" s="461"/>
      <c r="E136" s="200"/>
      <c r="F136" s="201"/>
      <c r="G136" s="193"/>
      <c r="H136" s="222"/>
      <c r="I136" s="228"/>
      <c r="J136" s="204"/>
      <c r="K136" s="203"/>
      <c r="L136" s="204"/>
      <c r="M136" s="203"/>
      <c r="N136" s="204"/>
      <c r="O136" s="203"/>
      <c r="P136" s="204"/>
      <c r="Q136" s="203"/>
      <c r="R136" s="204"/>
      <c r="S136" s="203"/>
      <c r="T136" s="204"/>
      <c r="U136" s="203"/>
      <c r="V136" s="204"/>
      <c r="W136" s="203"/>
      <c r="X136" s="204"/>
      <c r="Y136" s="203"/>
      <c r="Z136" s="204"/>
      <c r="AA136" s="203"/>
      <c r="AB136" s="204"/>
      <c r="AC136" s="464"/>
      <c r="AD136" s="223"/>
      <c r="AE136" s="498"/>
      <c r="AF136" s="498"/>
      <c r="AG136" s="501"/>
      <c r="AH136" s="201"/>
      <c r="AI136" s="507"/>
    </row>
    <row r="137" spans="1:35" ht="15" customHeight="1" thickBot="1">
      <c r="A137" s="452"/>
      <c r="B137" s="455"/>
      <c r="C137" s="458"/>
      <c r="D137" s="461"/>
      <c r="E137" s="200"/>
      <c r="F137" s="201"/>
      <c r="G137" s="193"/>
      <c r="H137" s="222"/>
      <c r="I137" s="228"/>
      <c r="J137" s="204"/>
      <c r="K137" s="203"/>
      <c r="L137" s="204"/>
      <c r="M137" s="203"/>
      <c r="N137" s="204"/>
      <c r="O137" s="203"/>
      <c r="P137" s="204"/>
      <c r="Q137" s="203"/>
      <c r="R137" s="204"/>
      <c r="S137" s="203"/>
      <c r="T137" s="204"/>
      <c r="U137" s="203"/>
      <c r="V137" s="204"/>
      <c r="W137" s="203"/>
      <c r="X137" s="204"/>
      <c r="Y137" s="203"/>
      <c r="Z137" s="204"/>
      <c r="AA137" s="203"/>
      <c r="AB137" s="204"/>
      <c r="AC137" s="464"/>
      <c r="AD137" s="223"/>
      <c r="AE137" s="498"/>
      <c r="AF137" s="498"/>
      <c r="AG137" s="501"/>
      <c r="AH137" s="201"/>
      <c r="AI137" s="507"/>
    </row>
    <row r="138" spans="1:35" ht="15" customHeight="1" thickBot="1">
      <c r="A138" s="452"/>
      <c r="B138" s="455"/>
      <c r="C138" s="458"/>
      <c r="D138" s="461"/>
      <c r="E138" s="200"/>
      <c r="F138" s="201"/>
      <c r="G138" s="193"/>
      <c r="H138" s="222"/>
      <c r="I138" s="228"/>
      <c r="J138" s="204"/>
      <c r="K138" s="203"/>
      <c r="L138" s="204"/>
      <c r="M138" s="203"/>
      <c r="N138" s="204"/>
      <c r="O138" s="203"/>
      <c r="P138" s="204"/>
      <c r="Q138" s="203"/>
      <c r="R138" s="204"/>
      <c r="S138" s="203"/>
      <c r="T138" s="204"/>
      <c r="U138" s="203"/>
      <c r="V138" s="204"/>
      <c r="W138" s="203"/>
      <c r="X138" s="204"/>
      <c r="Y138" s="203"/>
      <c r="Z138" s="204"/>
      <c r="AA138" s="203"/>
      <c r="AB138" s="204"/>
      <c r="AC138" s="464"/>
      <c r="AD138" s="223"/>
      <c r="AE138" s="498"/>
      <c r="AF138" s="498"/>
      <c r="AG138" s="501"/>
      <c r="AH138" s="201"/>
      <c r="AI138" s="507"/>
    </row>
    <row r="139" spans="1:35" ht="15" customHeight="1" thickBot="1">
      <c r="A139" s="452"/>
      <c r="B139" s="455"/>
      <c r="C139" s="458"/>
      <c r="D139" s="461"/>
      <c r="E139" s="200"/>
      <c r="F139" s="201"/>
      <c r="G139" s="193"/>
      <c r="H139" s="222"/>
      <c r="I139" s="228"/>
      <c r="J139" s="204"/>
      <c r="K139" s="203"/>
      <c r="L139" s="204"/>
      <c r="M139" s="203"/>
      <c r="N139" s="204"/>
      <c r="O139" s="203"/>
      <c r="P139" s="204"/>
      <c r="Q139" s="203"/>
      <c r="R139" s="204"/>
      <c r="S139" s="203"/>
      <c r="T139" s="204"/>
      <c r="U139" s="203"/>
      <c r="V139" s="204"/>
      <c r="W139" s="203"/>
      <c r="X139" s="204"/>
      <c r="Y139" s="203"/>
      <c r="Z139" s="204"/>
      <c r="AA139" s="203"/>
      <c r="AB139" s="204"/>
      <c r="AC139" s="464"/>
      <c r="AD139" s="223"/>
      <c r="AE139" s="498"/>
      <c r="AF139" s="498"/>
      <c r="AG139" s="501"/>
      <c r="AH139" s="201"/>
      <c r="AI139" s="507"/>
    </row>
    <row r="140" spans="1:35" ht="15" customHeight="1" thickBot="1">
      <c r="A140" s="452"/>
      <c r="B140" s="455"/>
      <c r="C140" s="458"/>
      <c r="D140" s="461"/>
      <c r="E140" s="207"/>
      <c r="F140" s="208"/>
      <c r="G140" s="193"/>
      <c r="H140" s="207"/>
      <c r="I140" s="229"/>
      <c r="J140" s="211"/>
      <c r="K140" s="210"/>
      <c r="L140" s="211"/>
      <c r="M140" s="210"/>
      <c r="N140" s="211"/>
      <c r="O140" s="210"/>
      <c r="P140" s="211"/>
      <c r="Q140" s="210"/>
      <c r="R140" s="211"/>
      <c r="S140" s="210"/>
      <c r="T140" s="211"/>
      <c r="U140" s="210"/>
      <c r="V140" s="211"/>
      <c r="W140" s="210"/>
      <c r="X140" s="211"/>
      <c r="Y140" s="210"/>
      <c r="Z140" s="211"/>
      <c r="AA140" s="210"/>
      <c r="AB140" s="211"/>
      <c r="AC140" s="464"/>
      <c r="AD140" s="212"/>
      <c r="AE140" s="498"/>
      <c r="AF140" s="498"/>
      <c r="AG140" s="501"/>
      <c r="AH140" s="208"/>
      <c r="AI140" s="507"/>
    </row>
    <row r="141" spans="1:35" ht="15.75" customHeight="1" thickBot="1">
      <c r="A141" s="453"/>
      <c r="B141" s="456"/>
      <c r="C141" s="459"/>
      <c r="D141" s="462"/>
      <c r="E141" s="214"/>
      <c r="F141" s="215"/>
      <c r="G141" s="193"/>
      <c r="H141" s="214"/>
      <c r="I141" s="230"/>
      <c r="J141" s="218"/>
      <c r="K141" s="217"/>
      <c r="L141" s="218"/>
      <c r="M141" s="217"/>
      <c r="N141" s="218"/>
      <c r="O141" s="217"/>
      <c r="P141" s="218"/>
      <c r="Q141" s="217"/>
      <c r="R141" s="218"/>
      <c r="S141" s="217"/>
      <c r="T141" s="218"/>
      <c r="U141" s="217"/>
      <c r="V141" s="218"/>
      <c r="W141" s="217"/>
      <c r="X141" s="218"/>
      <c r="Y141" s="217"/>
      <c r="Z141" s="218"/>
      <c r="AA141" s="217"/>
      <c r="AB141" s="218"/>
      <c r="AC141" s="465"/>
      <c r="AD141" s="219"/>
      <c r="AE141" s="499"/>
      <c r="AF141" s="499"/>
      <c r="AG141" s="502"/>
      <c r="AH141" s="215"/>
      <c r="AI141" s="508"/>
    </row>
    <row r="142" spans="1:35" ht="15" customHeight="1" thickBot="1">
      <c r="A142" s="451" t="s">
        <v>131</v>
      </c>
      <c r="B142" s="454"/>
      <c r="C142" s="457"/>
      <c r="D142" s="460" t="e">
        <f t="shared" ref="D142" si="32">IF(AE142/AF142&gt;1,1+(AG142/22))+IF(AE142/AF142=1,1)+IF(AE142/AF142&lt;1,AE142/AF142)</f>
        <v>#DIV/0!</v>
      </c>
      <c r="E142" s="191"/>
      <c r="F142" s="220"/>
      <c r="G142" s="193"/>
      <c r="H142" s="201"/>
      <c r="I142" s="195"/>
      <c r="J142" s="196"/>
      <c r="K142" s="195"/>
      <c r="L142" s="196"/>
      <c r="M142" s="195"/>
      <c r="N142" s="196"/>
      <c r="O142" s="195"/>
      <c r="P142" s="196"/>
      <c r="Q142" s="195"/>
      <c r="R142" s="196"/>
      <c r="S142" s="195"/>
      <c r="T142" s="196"/>
      <c r="U142" s="195"/>
      <c r="V142" s="196"/>
      <c r="W142" s="195"/>
      <c r="X142" s="196"/>
      <c r="Y142" s="195"/>
      <c r="Z142" s="196"/>
      <c r="AA142" s="195"/>
      <c r="AB142" s="196"/>
      <c r="AC142" s="463">
        <f>SUM(I142:AB149)</f>
        <v>0</v>
      </c>
      <c r="AD142" s="221"/>
      <c r="AE142" s="497">
        <f>SUM(AC142:AD149)</f>
        <v>0</v>
      </c>
      <c r="AF142" s="497"/>
      <c r="AG142" s="500">
        <f t="shared" ref="AG142" si="33">IF(AE142-AF142&gt;0,AE142-AF142)+IF(AE142-AF142=0,0)+IF(AE142-AF142&lt;0,0)</f>
        <v>0</v>
      </c>
      <c r="AH142" s="192"/>
      <c r="AI142" s="506"/>
    </row>
    <row r="143" spans="1:35" ht="15" customHeight="1" thickBot="1">
      <c r="A143" s="452"/>
      <c r="B143" s="455"/>
      <c r="C143" s="458"/>
      <c r="D143" s="461"/>
      <c r="E143" s="200"/>
      <c r="F143" s="222"/>
      <c r="G143" s="193"/>
      <c r="H143" s="201"/>
      <c r="I143" s="203"/>
      <c r="J143" s="204"/>
      <c r="K143" s="203"/>
      <c r="L143" s="204"/>
      <c r="M143" s="203"/>
      <c r="N143" s="204"/>
      <c r="O143" s="203"/>
      <c r="P143" s="204"/>
      <c r="Q143" s="203"/>
      <c r="R143" s="204"/>
      <c r="S143" s="203"/>
      <c r="T143" s="204"/>
      <c r="U143" s="203"/>
      <c r="V143" s="204"/>
      <c r="W143" s="203"/>
      <c r="X143" s="204"/>
      <c r="Y143" s="203"/>
      <c r="Z143" s="204"/>
      <c r="AA143" s="203"/>
      <c r="AB143" s="204"/>
      <c r="AC143" s="464"/>
      <c r="AD143" s="223"/>
      <c r="AE143" s="498"/>
      <c r="AF143" s="498"/>
      <c r="AG143" s="501"/>
      <c r="AH143" s="201"/>
      <c r="AI143" s="507"/>
    </row>
    <row r="144" spans="1:35" ht="15" customHeight="1" thickBot="1">
      <c r="A144" s="452"/>
      <c r="B144" s="455"/>
      <c r="C144" s="458"/>
      <c r="D144" s="461"/>
      <c r="E144" s="200"/>
      <c r="F144" s="222"/>
      <c r="G144" s="193"/>
      <c r="H144" s="201"/>
      <c r="I144" s="203"/>
      <c r="J144" s="204"/>
      <c r="K144" s="203"/>
      <c r="L144" s="204"/>
      <c r="M144" s="203"/>
      <c r="N144" s="204"/>
      <c r="O144" s="203"/>
      <c r="P144" s="204"/>
      <c r="Q144" s="203"/>
      <c r="R144" s="204"/>
      <c r="S144" s="203"/>
      <c r="T144" s="204"/>
      <c r="U144" s="203"/>
      <c r="V144" s="204"/>
      <c r="W144" s="203"/>
      <c r="X144" s="204"/>
      <c r="Y144" s="203"/>
      <c r="Z144" s="204"/>
      <c r="AA144" s="203"/>
      <c r="AB144" s="204"/>
      <c r="AC144" s="464"/>
      <c r="AD144" s="223"/>
      <c r="AE144" s="498"/>
      <c r="AF144" s="498"/>
      <c r="AG144" s="501"/>
      <c r="AH144" s="201"/>
      <c r="AI144" s="507"/>
    </row>
    <row r="145" spans="1:35" ht="15" customHeight="1" thickBot="1">
      <c r="A145" s="452"/>
      <c r="B145" s="455"/>
      <c r="C145" s="458"/>
      <c r="D145" s="461"/>
      <c r="E145" s="200"/>
      <c r="F145" s="222"/>
      <c r="G145" s="193"/>
      <c r="H145" s="201"/>
      <c r="I145" s="203"/>
      <c r="J145" s="204"/>
      <c r="K145" s="203"/>
      <c r="L145" s="204"/>
      <c r="M145" s="203"/>
      <c r="N145" s="204"/>
      <c r="O145" s="203"/>
      <c r="P145" s="204"/>
      <c r="Q145" s="203"/>
      <c r="R145" s="204"/>
      <c r="S145" s="203"/>
      <c r="T145" s="204"/>
      <c r="U145" s="203"/>
      <c r="V145" s="204"/>
      <c r="W145" s="203"/>
      <c r="X145" s="204"/>
      <c r="Y145" s="203"/>
      <c r="Z145" s="204"/>
      <c r="AA145" s="203"/>
      <c r="AB145" s="204"/>
      <c r="AC145" s="464"/>
      <c r="AD145" s="223"/>
      <c r="AE145" s="498"/>
      <c r="AF145" s="498"/>
      <c r="AG145" s="501"/>
      <c r="AH145" s="201"/>
      <c r="AI145" s="507"/>
    </row>
    <row r="146" spans="1:35" ht="15" customHeight="1" thickBot="1">
      <c r="A146" s="452"/>
      <c r="B146" s="455"/>
      <c r="C146" s="458"/>
      <c r="D146" s="461"/>
      <c r="E146" s="200"/>
      <c r="F146" s="222"/>
      <c r="G146" s="193"/>
      <c r="H146" s="201"/>
      <c r="I146" s="203"/>
      <c r="J146" s="204"/>
      <c r="K146" s="203"/>
      <c r="L146" s="204"/>
      <c r="M146" s="203"/>
      <c r="N146" s="204"/>
      <c r="O146" s="203"/>
      <c r="P146" s="204"/>
      <c r="Q146" s="203"/>
      <c r="R146" s="204"/>
      <c r="S146" s="203"/>
      <c r="T146" s="204"/>
      <c r="U146" s="203"/>
      <c r="V146" s="204"/>
      <c r="W146" s="203"/>
      <c r="X146" s="204"/>
      <c r="Y146" s="203"/>
      <c r="Z146" s="204"/>
      <c r="AA146" s="203"/>
      <c r="AB146" s="204"/>
      <c r="AC146" s="464"/>
      <c r="AD146" s="223"/>
      <c r="AE146" s="498"/>
      <c r="AF146" s="498"/>
      <c r="AG146" s="501"/>
      <c r="AH146" s="201"/>
      <c r="AI146" s="507"/>
    </row>
    <row r="147" spans="1:35" ht="15" customHeight="1" thickBot="1">
      <c r="A147" s="452"/>
      <c r="B147" s="455"/>
      <c r="C147" s="458"/>
      <c r="D147" s="461"/>
      <c r="E147" s="200"/>
      <c r="F147" s="222"/>
      <c r="G147" s="193"/>
      <c r="H147" s="201"/>
      <c r="I147" s="203"/>
      <c r="J147" s="204"/>
      <c r="K147" s="203"/>
      <c r="L147" s="204"/>
      <c r="M147" s="203"/>
      <c r="N147" s="204"/>
      <c r="O147" s="203"/>
      <c r="P147" s="204"/>
      <c r="Q147" s="203"/>
      <c r="R147" s="204"/>
      <c r="S147" s="203"/>
      <c r="T147" s="204"/>
      <c r="U147" s="203"/>
      <c r="V147" s="204"/>
      <c r="W147" s="203"/>
      <c r="X147" s="204"/>
      <c r="Y147" s="203"/>
      <c r="Z147" s="204"/>
      <c r="AA147" s="203"/>
      <c r="AB147" s="204"/>
      <c r="AC147" s="464"/>
      <c r="AD147" s="223"/>
      <c r="AE147" s="498"/>
      <c r="AF147" s="498"/>
      <c r="AG147" s="501"/>
      <c r="AH147" s="201"/>
      <c r="AI147" s="507"/>
    </row>
    <row r="148" spans="1:35" ht="15" customHeight="1" thickBot="1">
      <c r="A148" s="452"/>
      <c r="B148" s="455"/>
      <c r="C148" s="458"/>
      <c r="D148" s="461"/>
      <c r="E148" s="207"/>
      <c r="F148" s="207"/>
      <c r="G148" s="193"/>
      <c r="H148" s="208"/>
      <c r="I148" s="210"/>
      <c r="J148" s="211"/>
      <c r="K148" s="210"/>
      <c r="L148" s="211"/>
      <c r="M148" s="210"/>
      <c r="N148" s="211"/>
      <c r="O148" s="210"/>
      <c r="P148" s="211"/>
      <c r="Q148" s="210"/>
      <c r="R148" s="211"/>
      <c r="S148" s="210"/>
      <c r="T148" s="211"/>
      <c r="U148" s="210"/>
      <c r="V148" s="211"/>
      <c r="W148" s="210"/>
      <c r="X148" s="211"/>
      <c r="Y148" s="210"/>
      <c r="Z148" s="211"/>
      <c r="AA148" s="210"/>
      <c r="AB148" s="211"/>
      <c r="AC148" s="464"/>
      <c r="AD148" s="212"/>
      <c r="AE148" s="498"/>
      <c r="AF148" s="498"/>
      <c r="AG148" s="501"/>
      <c r="AH148" s="208"/>
      <c r="AI148" s="507"/>
    </row>
    <row r="149" spans="1:35" ht="15.75" customHeight="1" thickBot="1">
      <c r="A149" s="453"/>
      <c r="B149" s="456"/>
      <c r="C149" s="459"/>
      <c r="D149" s="462"/>
      <c r="E149" s="214"/>
      <c r="F149" s="214"/>
      <c r="G149" s="193"/>
      <c r="H149" s="215"/>
      <c r="I149" s="217"/>
      <c r="J149" s="218"/>
      <c r="K149" s="217"/>
      <c r="L149" s="218"/>
      <c r="M149" s="217"/>
      <c r="N149" s="218"/>
      <c r="O149" s="217"/>
      <c r="P149" s="218"/>
      <c r="Q149" s="217"/>
      <c r="R149" s="218"/>
      <c r="S149" s="217"/>
      <c r="T149" s="218"/>
      <c r="U149" s="217"/>
      <c r="V149" s="218"/>
      <c r="W149" s="217"/>
      <c r="X149" s="218"/>
      <c r="Y149" s="217"/>
      <c r="Z149" s="218"/>
      <c r="AA149" s="217"/>
      <c r="AB149" s="218"/>
      <c r="AC149" s="465"/>
      <c r="AD149" s="219"/>
      <c r="AE149" s="499"/>
      <c r="AF149" s="499"/>
      <c r="AG149" s="502"/>
      <c r="AH149" s="215"/>
      <c r="AI149" s="508"/>
    </row>
    <row r="150" spans="1:35" ht="15" customHeight="1" thickBot="1">
      <c r="A150" s="451" t="s">
        <v>138</v>
      </c>
      <c r="B150" s="454"/>
      <c r="C150" s="457"/>
      <c r="D150" s="460" t="e">
        <f t="shared" ref="D150" si="34">IF(AE150/AF150&gt;1,1+(AG150/22))+IF(AE150/AF150=1,1)+IF(AE150/AF150&lt;1,AE150/AF150)</f>
        <v>#DIV/0!</v>
      </c>
      <c r="E150" s="191"/>
      <c r="F150" s="220"/>
      <c r="G150" s="193"/>
      <c r="H150" s="192"/>
      <c r="I150" s="195"/>
      <c r="J150" s="196"/>
      <c r="K150" s="195"/>
      <c r="L150" s="196"/>
      <c r="M150" s="195"/>
      <c r="N150" s="196"/>
      <c r="O150" s="195"/>
      <c r="P150" s="196"/>
      <c r="Q150" s="195"/>
      <c r="R150" s="196"/>
      <c r="S150" s="195"/>
      <c r="T150" s="196"/>
      <c r="U150" s="195"/>
      <c r="V150" s="196"/>
      <c r="W150" s="195"/>
      <c r="X150" s="196"/>
      <c r="Y150" s="195"/>
      <c r="Z150" s="196"/>
      <c r="AA150" s="195"/>
      <c r="AB150" s="196"/>
      <c r="AC150" s="463">
        <f>SUM(I150:AB157)</f>
        <v>0</v>
      </c>
      <c r="AD150" s="221"/>
      <c r="AE150" s="497">
        <f>SUM(AC150:AD157)</f>
        <v>0</v>
      </c>
      <c r="AF150" s="497"/>
      <c r="AG150" s="500">
        <f t="shared" ref="AG150" si="35">IF(AE150-AF150&gt;0,AE150-AF150)+IF(AE150-AF150=0,0)+IF(AE150-AF150&lt;0,0)</f>
        <v>0</v>
      </c>
      <c r="AH150" s="192"/>
      <c r="AI150" s="506"/>
    </row>
    <row r="151" spans="1:35" ht="15" customHeight="1" thickBot="1">
      <c r="A151" s="452"/>
      <c r="B151" s="455"/>
      <c r="C151" s="458"/>
      <c r="D151" s="461"/>
      <c r="E151" s="200"/>
      <c r="F151" s="222"/>
      <c r="G151" s="193"/>
      <c r="H151" s="201"/>
      <c r="I151" s="203"/>
      <c r="J151" s="204"/>
      <c r="K151" s="203"/>
      <c r="L151" s="204"/>
      <c r="M151" s="203"/>
      <c r="N151" s="204"/>
      <c r="O151" s="203"/>
      <c r="P151" s="204"/>
      <c r="Q151" s="203"/>
      <c r="R151" s="204"/>
      <c r="S151" s="203"/>
      <c r="T151" s="204"/>
      <c r="U151" s="203"/>
      <c r="V151" s="204"/>
      <c r="W151" s="203"/>
      <c r="X151" s="204"/>
      <c r="Y151" s="203"/>
      <c r="Z151" s="204"/>
      <c r="AA151" s="203"/>
      <c r="AB151" s="204"/>
      <c r="AC151" s="464"/>
      <c r="AD151" s="223"/>
      <c r="AE151" s="498"/>
      <c r="AF151" s="498"/>
      <c r="AG151" s="501"/>
      <c r="AH151" s="201"/>
      <c r="AI151" s="507"/>
    </row>
    <row r="152" spans="1:35" ht="15" customHeight="1" thickBot="1">
      <c r="A152" s="452"/>
      <c r="B152" s="455"/>
      <c r="C152" s="458"/>
      <c r="D152" s="461"/>
      <c r="E152" s="200"/>
      <c r="F152" s="222"/>
      <c r="G152" s="193"/>
      <c r="H152" s="201"/>
      <c r="I152" s="203"/>
      <c r="J152" s="204"/>
      <c r="K152" s="203"/>
      <c r="L152" s="204"/>
      <c r="M152" s="203"/>
      <c r="N152" s="204"/>
      <c r="O152" s="203"/>
      <c r="P152" s="204"/>
      <c r="Q152" s="203"/>
      <c r="R152" s="204"/>
      <c r="S152" s="203"/>
      <c r="T152" s="204"/>
      <c r="U152" s="203"/>
      <c r="V152" s="204"/>
      <c r="W152" s="203"/>
      <c r="X152" s="204"/>
      <c r="Y152" s="203"/>
      <c r="Z152" s="204"/>
      <c r="AA152" s="203"/>
      <c r="AB152" s="204"/>
      <c r="AC152" s="464"/>
      <c r="AD152" s="223"/>
      <c r="AE152" s="498"/>
      <c r="AF152" s="498"/>
      <c r="AG152" s="501"/>
      <c r="AH152" s="201"/>
      <c r="AI152" s="507"/>
    </row>
    <row r="153" spans="1:35" ht="15" customHeight="1" thickBot="1">
      <c r="A153" s="452"/>
      <c r="B153" s="455"/>
      <c r="C153" s="458"/>
      <c r="D153" s="461"/>
      <c r="E153" s="200"/>
      <c r="F153" s="222"/>
      <c r="G153" s="193"/>
      <c r="H153" s="201"/>
      <c r="I153" s="203"/>
      <c r="J153" s="204"/>
      <c r="K153" s="203"/>
      <c r="L153" s="204"/>
      <c r="M153" s="203"/>
      <c r="N153" s="204"/>
      <c r="O153" s="203"/>
      <c r="P153" s="204"/>
      <c r="Q153" s="203"/>
      <c r="R153" s="204"/>
      <c r="S153" s="203"/>
      <c r="T153" s="204"/>
      <c r="U153" s="203"/>
      <c r="V153" s="204"/>
      <c r="W153" s="203"/>
      <c r="X153" s="204"/>
      <c r="Y153" s="203"/>
      <c r="Z153" s="204"/>
      <c r="AA153" s="203"/>
      <c r="AB153" s="204"/>
      <c r="AC153" s="464"/>
      <c r="AD153" s="223"/>
      <c r="AE153" s="498"/>
      <c r="AF153" s="498"/>
      <c r="AG153" s="501"/>
      <c r="AH153" s="201"/>
      <c r="AI153" s="507"/>
    </row>
    <row r="154" spans="1:35" ht="15" customHeight="1" thickBot="1">
      <c r="A154" s="452"/>
      <c r="B154" s="455"/>
      <c r="C154" s="458"/>
      <c r="D154" s="461"/>
      <c r="E154" s="200"/>
      <c r="F154" s="222"/>
      <c r="G154" s="193"/>
      <c r="H154" s="201"/>
      <c r="I154" s="203"/>
      <c r="J154" s="204"/>
      <c r="K154" s="203"/>
      <c r="L154" s="204"/>
      <c r="M154" s="203"/>
      <c r="N154" s="204"/>
      <c r="O154" s="203"/>
      <c r="P154" s="204"/>
      <c r="Q154" s="203"/>
      <c r="R154" s="204"/>
      <c r="S154" s="203"/>
      <c r="T154" s="204"/>
      <c r="U154" s="203"/>
      <c r="V154" s="204"/>
      <c r="W154" s="203"/>
      <c r="X154" s="204"/>
      <c r="Y154" s="203"/>
      <c r="Z154" s="204"/>
      <c r="AA154" s="203"/>
      <c r="AB154" s="204"/>
      <c r="AC154" s="464"/>
      <c r="AD154" s="223"/>
      <c r="AE154" s="498"/>
      <c r="AF154" s="498"/>
      <c r="AG154" s="501"/>
      <c r="AH154" s="201"/>
      <c r="AI154" s="507"/>
    </row>
    <row r="155" spans="1:35" ht="15" customHeight="1" thickBot="1">
      <c r="A155" s="452"/>
      <c r="B155" s="455"/>
      <c r="C155" s="458"/>
      <c r="D155" s="461"/>
      <c r="E155" s="200"/>
      <c r="F155" s="222"/>
      <c r="G155" s="193"/>
      <c r="H155" s="201"/>
      <c r="I155" s="203"/>
      <c r="J155" s="204"/>
      <c r="K155" s="203"/>
      <c r="L155" s="204"/>
      <c r="M155" s="203"/>
      <c r="N155" s="204"/>
      <c r="O155" s="203"/>
      <c r="P155" s="204"/>
      <c r="Q155" s="203"/>
      <c r="R155" s="204"/>
      <c r="S155" s="203"/>
      <c r="T155" s="204"/>
      <c r="U155" s="203"/>
      <c r="V155" s="204"/>
      <c r="W155" s="203"/>
      <c r="X155" s="204"/>
      <c r="Y155" s="203"/>
      <c r="Z155" s="204"/>
      <c r="AA155" s="203"/>
      <c r="AB155" s="204"/>
      <c r="AC155" s="464"/>
      <c r="AD155" s="223"/>
      <c r="AE155" s="498"/>
      <c r="AF155" s="498"/>
      <c r="AG155" s="501"/>
      <c r="AH155" s="201"/>
      <c r="AI155" s="507"/>
    </row>
    <row r="156" spans="1:35" ht="15" customHeight="1" thickBot="1">
      <c r="A156" s="452"/>
      <c r="B156" s="455"/>
      <c r="C156" s="458"/>
      <c r="D156" s="461"/>
      <c r="E156" s="207"/>
      <c r="F156" s="207"/>
      <c r="G156" s="193"/>
      <c r="H156" s="208"/>
      <c r="I156" s="210"/>
      <c r="J156" s="211"/>
      <c r="K156" s="210"/>
      <c r="L156" s="211"/>
      <c r="M156" s="210"/>
      <c r="N156" s="211"/>
      <c r="O156" s="210"/>
      <c r="P156" s="211"/>
      <c r="Q156" s="210"/>
      <c r="R156" s="211"/>
      <c r="S156" s="210"/>
      <c r="T156" s="211"/>
      <c r="U156" s="210"/>
      <c r="V156" s="211"/>
      <c r="W156" s="210"/>
      <c r="X156" s="211"/>
      <c r="Y156" s="210"/>
      <c r="Z156" s="211"/>
      <c r="AA156" s="210"/>
      <c r="AB156" s="211"/>
      <c r="AC156" s="464"/>
      <c r="AD156" s="212"/>
      <c r="AE156" s="498"/>
      <c r="AF156" s="498"/>
      <c r="AG156" s="501"/>
      <c r="AH156" s="208"/>
      <c r="AI156" s="507"/>
    </row>
    <row r="157" spans="1:35" ht="15.75" customHeight="1" thickBot="1">
      <c r="A157" s="453"/>
      <c r="B157" s="456"/>
      <c r="C157" s="459"/>
      <c r="D157" s="462"/>
      <c r="E157" s="214"/>
      <c r="F157" s="214"/>
      <c r="G157" s="193"/>
      <c r="H157" s="215"/>
      <c r="I157" s="217"/>
      <c r="J157" s="218"/>
      <c r="K157" s="217"/>
      <c r="L157" s="218"/>
      <c r="M157" s="217"/>
      <c r="N157" s="218"/>
      <c r="O157" s="217"/>
      <c r="P157" s="218"/>
      <c r="Q157" s="217"/>
      <c r="R157" s="218"/>
      <c r="S157" s="217"/>
      <c r="T157" s="218"/>
      <c r="U157" s="217"/>
      <c r="V157" s="218"/>
      <c r="W157" s="217"/>
      <c r="X157" s="218"/>
      <c r="Y157" s="217"/>
      <c r="Z157" s="218"/>
      <c r="AA157" s="217"/>
      <c r="AB157" s="218"/>
      <c r="AC157" s="465"/>
      <c r="AD157" s="219"/>
      <c r="AE157" s="499"/>
      <c r="AF157" s="499"/>
      <c r="AG157" s="502"/>
      <c r="AH157" s="215"/>
      <c r="AI157" s="508"/>
    </row>
    <row r="158" spans="1:35" ht="15" customHeight="1" thickBot="1">
      <c r="A158" s="451" t="s">
        <v>147</v>
      </c>
      <c r="B158" s="454"/>
      <c r="C158" s="457"/>
      <c r="D158" s="460" t="e">
        <f t="shared" ref="D158" si="36">IF(AE158/AF158&gt;1,1+(AG158/22))+IF(AE158/AF158=1,1)+IF(AE158/AF158&lt;1,AE158/AF158)</f>
        <v>#DIV/0!</v>
      </c>
      <c r="E158" s="191"/>
      <c r="F158" s="220"/>
      <c r="G158" s="193"/>
      <c r="H158" s="192"/>
      <c r="I158" s="195"/>
      <c r="J158" s="196"/>
      <c r="K158" s="195"/>
      <c r="L158" s="196"/>
      <c r="M158" s="195"/>
      <c r="N158" s="196"/>
      <c r="O158" s="195"/>
      <c r="P158" s="196"/>
      <c r="Q158" s="195"/>
      <c r="R158" s="196"/>
      <c r="S158" s="195"/>
      <c r="T158" s="196"/>
      <c r="U158" s="195"/>
      <c r="V158" s="196"/>
      <c r="W158" s="195"/>
      <c r="X158" s="196"/>
      <c r="Y158" s="195"/>
      <c r="Z158" s="196"/>
      <c r="AA158" s="195"/>
      <c r="AB158" s="196"/>
      <c r="AC158" s="463">
        <f>SUM(I158:AB165)</f>
        <v>0</v>
      </c>
      <c r="AD158" s="221"/>
      <c r="AE158" s="497">
        <f>SUM(AC158:AD165)</f>
        <v>0</v>
      </c>
      <c r="AF158" s="497"/>
      <c r="AG158" s="500">
        <f t="shared" ref="AG158" si="37">IF(AE158-AF158&gt;0,AE158-AF158)+IF(AE158-AF158=0,0)+IF(AE158-AF158&lt;0,0)</f>
        <v>0</v>
      </c>
      <c r="AH158" s="192"/>
      <c r="AI158" s="506"/>
    </row>
    <row r="159" spans="1:35" ht="15" customHeight="1" thickBot="1">
      <c r="A159" s="452"/>
      <c r="B159" s="455"/>
      <c r="C159" s="458"/>
      <c r="D159" s="461"/>
      <c r="E159" s="200"/>
      <c r="F159" s="222"/>
      <c r="G159" s="193"/>
      <c r="H159" s="201"/>
      <c r="I159" s="203"/>
      <c r="J159" s="204"/>
      <c r="K159" s="203"/>
      <c r="L159" s="204"/>
      <c r="M159" s="203"/>
      <c r="N159" s="204"/>
      <c r="O159" s="203"/>
      <c r="P159" s="204"/>
      <c r="Q159" s="203"/>
      <c r="R159" s="204"/>
      <c r="S159" s="203"/>
      <c r="T159" s="204"/>
      <c r="U159" s="203"/>
      <c r="V159" s="204"/>
      <c r="W159" s="203"/>
      <c r="X159" s="204"/>
      <c r="Y159" s="203"/>
      <c r="Z159" s="204"/>
      <c r="AA159" s="203"/>
      <c r="AB159" s="204"/>
      <c r="AC159" s="464"/>
      <c r="AD159" s="223"/>
      <c r="AE159" s="498"/>
      <c r="AF159" s="498"/>
      <c r="AG159" s="501"/>
      <c r="AH159" s="201"/>
      <c r="AI159" s="507"/>
    </row>
    <row r="160" spans="1:35" ht="15" customHeight="1" thickBot="1">
      <c r="A160" s="452"/>
      <c r="B160" s="455"/>
      <c r="C160" s="458"/>
      <c r="D160" s="461"/>
      <c r="E160" s="200"/>
      <c r="F160" s="222"/>
      <c r="G160" s="193"/>
      <c r="H160" s="201"/>
      <c r="I160" s="203"/>
      <c r="J160" s="204"/>
      <c r="K160" s="203"/>
      <c r="L160" s="204"/>
      <c r="M160" s="203"/>
      <c r="N160" s="204"/>
      <c r="O160" s="203"/>
      <c r="P160" s="204"/>
      <c r="Q160" s="203"/>
      <c r="R160" s="204"/>
      <c r="S160" s="203"/>
      <c r="T160" s="204"/>
      <c r="U160" s="203"/>
      <c r="V160" s="204"/>
      <c r="W160" s="203"/>
      <c r="X160" s="204"/>
      <c r="Y160" s="203"/>
      <c r="Z160" s="204"/>
      <c r="AA160" s="203"/>
      <c r="AB160" s="204"/>
      <c r="AC160" s="464"/>
      <c r="AD160" s="223"/>
      <c r="AE160" s="498"/>
      <c r="AF160" s="498"/>
      <c r="AG160" s="501"/>
      <c r="AH160" s="201"/>
      <c r="AI160" s="507"/>
    </row>
    <row r="161" spans="1:35" ht="15" customHeight="1" thickBot="1">
      <c r="A161" s="452"/>
      <c r="B161" s="455"/>
      <c r="C161" s="458"/>
      <c r="D161" s="461"/>
      <c r="E161" s="200"/>
      <c r="F161" s="222"/>
      <c r="G161" s="193"/>
      <c r="H161" s="201"/>
      <c r="I161" s="203"/>
      <c r="J161" s="204"/>
      <c r="K161" s="203"/>
      <c r="L161" s="204"/>
      <c r="M161" s="203"/>
      <c r="N161" s="204"/>
      <c r="O161" s="203"/>
      <c r="P161" s="204"/>
      <c r="Q161" s="203"/>
      <c r="R161" s="204"/>
      <c r="S161" s="203"/>
      <c r="T161" s="204"/>
      <c r="U161" s="203"/>
      <c r="V161" s="204"/>
      <c r="W161" s="203"/>
      <c r="X161" s="204"/>
      <c r="Y161" s="203"/>
      <c r="Z161" s="204"/>
      <c r="AA161" s="203"/>
      <c r="AB161" s="204"/>
      <c r="AC161" s="464"/>
      <c r="AD161" s="223"/>
      <c r="AE161" s="498"/>
      <c r="AF161" s="498"/>
      <c r="AG161" s="501"/>
      <c r="AH161" s="201"/>
      <c r="AI161" s="507"/>
    </row>
    <row r="162" spans="1:35" ht="15" customHeight="1" thickBot="1">
      <c r="A162" s="452"/>
      <c r="B162" s="455"/>
      <c r="C162" s="458"/>
      <c r="D162" s="461"/>
      <c r="E162" s="200"/>
      <c r="F162" s="222"/>
      <c r="G162" s="193"/>
      <c r="H162" s="201"/>
      <c r="I162" s="203"/>
      <c r="J162" s="204"/>
      <c r="K162" s="203"/>
      <c r="L162" s="204"/>
      <c r="M162" s="203"/>
      <c r="N162" s="204"/>
      <c r="O162" s="203"/>
      <c r="P162" s="204"/>
      <c r="Q162" s="203"/>
      <c r="R162" s="204"/>
      <c r="S162" s="203"/>
      <c r="T162" s="204"/>
      <c r="U162" s="203"/>
      <c r="V162" s="204"/>
      <c r="W162" s="203"/>
      <c r="X162" s="204"/>
      <c r="Y162" s="203"/>
      <c r="Z162" s="204"/>
      <c r="AA162" s="203"/>
      <c r="AB162" s="204"/>
      <c r="AC162" s="464"/>
      <c r="AD162" s="223"/>
      <c r="AE162" s="498"/>
      <c r="AF162" s="498"/>
      <c r="AG162" s="501"/>
      <c r="AH162" s="201"/>
      <c r="AI162" s="507"/>
    </row>
    <row r="163" spans="1:35" ht="15" customHeight="1" thickBot="1">
      <c r="A163" s="452"/>
      <c r="B163" s="455"/>
      <c r="C163" s="458"/>
      <c r="D163" s="461"/>
      <c r="E163" s="200"/>
      <c r="F163" s="222"/>
      <c r="G163" s="193"/>
      <c r="H163" s="201"/>
      <c r="I163" s="203"/>
      <c r="J163" s="204"/>
      <c r="K163" s="203"/>
      <c r="L163" s="204"/>
      <c r="M163" s="203"/>
      <c r="N163" s="204"/>
      <c r="O163" s="203"/>
      <c r="P163" s="204"/>
      <c r="Q163" s="203"/>
      <c r="R163" s="204"/>
      <c r="S163" s="203"/>
      <c r="T163" s="204"/>
      <c r="U163" s="203"/>
      <c r="V163" s="204"/>
      <c r="W163" s="203"/>
      <c r="X163" s="204"/>
      <c r="Y163" s="203"/>
      <c r="Z163" s="204"/>
      <c r="AA163" s="203"/>
      <c r="AB163" s="204"/>
      <c r="AC163" s="464"/>
      <c r="AD163" s="223"/>
      <c r="AE163" s="498"/>
      <c r="AF163" s="498"/>
      <c r="AG163" s="501"/>
      <c r="AH163" s="201"/>
      <c r="AI163" s="507"/>
    </row>
    <row r="164" spans="1:35" ht="15" customHeight="1" thickBot="1">
      <c r="A164" s="452"/>
      <c r="B164" s="455"/>
      <c r="C164" s="458"/>
      <c r="D164" s="461"/>
      <c r="E164" s="207"/>
      <c r="F164" s="207"/>
      <c r="G164" s="193"/>
      <c r="H164" s="208"/>
      <c r="I164" s="210"/>
      <c r="J164" s="211"/>
      <c r="K164" s="210"/>
      <c r="L164" s="211"/>
      <c r="M164" s="210"/>
      <c r="N164" s="211"/>
      <c r="O164" s="210"/>
      <c r="P164" s="211"/>
      <c r="Q164" s="210"/>
      <c r="R164" s="211"/>
      <c r="S164" s="210"/>
      <c r="T164" s="211"/>
      <c r="U164" s="210"/>
      <c r="V164" s="211"/>
      <c r="W164" s="210"/>
      <c r="X164" s="211"/>
      <c r="Y164" s="210"/>
      <c r="Z164" s="211"/>
      <c r="AA164" s="210"/>
      <c r="AB164" s="211"/>
      <c r="AC164" s="464"/>
      <c r="AD164" s="212"/>
      <c r="AE164" s="498"/>
      <c r="AF164" s="498"/>
      <c r="AG164" s="501"/>
      <c r="AH164" s="208"/>
      <c r="AI164" s="507"/>
    </row>
    <row r="165" spans="1:35" ht="15.75" customHeight="1" thickBot="1">
      <c r="A165" s="453"/>
      <c r="B165" s="456"/>
      <c r="C165" s="459"/>
      <c r="D165" s="462"/>
      <c r="E165" s="214"/>
      <c r="F165" s="214"/>
      <c r="G165" s="193"/>
      <c r="H165" s="215"/>
      <c r="I165" s="217"/>
      <c r="J165" s="218"/>
      <c r="K165" s="217"/>
      <c r="L165" s="218"/>
      <c r="M165" s="217"/>
      <c r="N165" s="218"/>
      <c r="O165" s="217"/>
      <c r="P165" s="218"/>
      <c r="Q165" s="217"/>
      <c r="R165" s="218"/>
      <c r="S165" s="217"/>
      <c r="T165" s="218"/>
      <c r="U165" s="217"/>
      <c r="V165" s="218"/>
      <c r="W165" s="217"/>
      <c r="X165" s="218"/>
      <c r="Y165" s="217"/>
      <c r="Z165" s="218"/>
      <c r="AA165" s="217"/>
      <c r="AB165" s="218"/>
      <c r="AC165" s="465"/>
      <c r="AD165" s="219"/>
      <c r="AE165" s="499"/>
      <c r="AF165" s="499"/>
      <c r="AG165" s="502"/>
      <c r="AH165" s="215"/>
      <c r="AI165" s="508"/>
    </row>
    <row r="166" spans="1:35" ht="16.5" thickBot="1">
      <c r="A166" s="451" t="s">
        <v>153</v>
      </c>
      <c r="B166" s="454"/>
      <c r="C166" s="457"/>
      <c r="D166" s="460" t="e">
        <f t="shared" ref="D166" si="38">IF(AE166/AF166&gt;1,1+(AG166/22))+IF(AE166/AF166=1,1)+IF(AE166/AF166&lt;1,AE166/AF166)</f>
        <v>#DIV/0!</v>
      </c>
      <c r="E166" s="191"/>
      <c r="F166" s="220"/>
      <c r="G166" s="193"/>
      <c r="H166" s="192"/>
      <c r="I166" s="195"/>
      <c r="J166" s="196"/>
      <c r="K166" s="195"/>
      <c r="L166" s="196"/>
      <c r="M166" s="195"/>
      <c r="N166" s="196"/>
      <c r="O166" s="195"/>
      <c r="P166" s="196"/>
      <c r="Q166" s="195"/>
      <c r="R166" s="196"/>
      <c r="S166" s="195"/>
      <c r="T166" s="196"/>
      <c r="U166" s="195"/>
      <c r="V166" s="196"/>
      <c r="W166" s="195"/>
      <c r="X166" s="196"/>
      <c r="Y166" s="195"/>
      <c r="Z166" s="196"/>
      <c r="AA166" s="195"/>
      <c r="AB166" s="196"/>
      <c r="AC166" s="463">
        <f>SUM(I166:AB173)</f>
        <v>0</v>
      </c>
      <c r="AD166" s="221"/>
      <c r="AE166" s="497">
        <f>SUM(AC166:AD173)</f>
        <v>0</v>
      </c>
      <c r="AF166" s="497"/>
      <c r="AG166" s="500">
        <f t="shared" ref="AG166" si="39">IF(AE166-AF166&gt;0,AE166-AF166)+IF(AE166-AF166=0,0)+IF(AE166-AF166&lt;0,0)</f>
        <v>0</v>
      </c>
      <c r="AH166" s="192"/>
      <c r="AI166" s="506"/>
    </row>
    <row r="167" spans="1:35" ht="16.5" thickBot="1">
      <c r="A167" s="452"/>
      <c r="B167" s="455"/>
      <c r="C167" s="458"/>
      <c r="D167" s="461"/>
      <c r="E167" s="200"/>
      <c r="F167" s="222"/>
      <c r="G167" s="193"/>
      <c r="H167" s="201"/>
      <c r="I167" s="203"/>
      <c r="J167" s="204"/>
      <c r="K167" s="203"/>
      <c r="L167" s="204"/>
      <c r="M167" s="203"/>
      <c r="N167" s="204"/>
      <c r="O167" s="203"/>
      <c r="P167" s="204"/>
      <c r="Q167" s="203"/>
      <c r="R167" s="204"/>
      <c r="S167" s="203"/>
      <c r="T167" s="204"/>
      <c r="U167" s="203"/>
      <c r="V167" s="204"/>
      <c r="W167" s="203"/>
      <c r="X167" s="204"/>
      <c r="Y167" s="203"/>
      <c r="Z167" s="204"/>
      <c r="AA167" s="203"/>
      <c r="AB167" s="204"/>
      <c r="AC167" s="464"/>
      <c r="AD167" s="223"/>
      <c r="AE167" s="498"/>
      <c r="AF167" s="498"/>
      <c r="AG167" s="501"/>
      <c r="AH167" s="201"/>
      <c r="AI167" s="507"/>
    </row>
    <row r="168" spans="1:35" ht="16.5" thickBot="1">
      <c r="A168" s="452"/>
      <c r="B168" s="455"/>
      <c r="C168" s="458"/>
      <c r="D168" s="461"/>
      <c r="E168" s="200"/>
      <c r="F168" s="222"/>
      <c r="G168" s="193"/>
      <c r="H168" s="201"/>
      <c r="I168" s="203"/>
      <c r="J168" s="204"/>
      <c r="K168" s="203"/>
      <c r="L168" s="204"/>
      <c r="M168" s="203"/>
      <c r="N168" s="204"/>
      <c r="O168" s="203"/>
      <c r="P168" s="204"/>
      <c r="Q168" s="203"/>
      <c r="R168" s="204"/>
      <c r="S168" s="203"/>
      <c r="T168" s="204"/>
      <c r="U168" s="203"/>
      <c r="V168" s="204"/>
      <c r="W168" s="203"/>
      <c r="X168" s="204"/>
      <c r="Y168" s="203"/>
      <c r="Z168" s="204"/>
      <c r="AA168" s="203"/>
      <c r="AB168" s="204"/>
      <c r="AC168" s="464"/>
      <c r="AD168" s="223"/>
      <c r="AE168" s="498"/>
      <c r="AF168" s="498"/>
      <c r="AG168" s="501"/>
      <c r="AH168" s="201"/>
      <c r="AI168" s="507"/>
    </row>
    <row r="169" spans="1:35" ht="16.5" thickBot="1">
      <c r="A169" s="452"/>
      <c r="B169" s="455"/>
      <c r="C169" s="458"/>
      <c r="D169" s="461"/>
      <c r="E169" s="200"/>
      <c r="F169" s="222"/>
      <c r="G169" s="193"/>
      <c r="H169" s="201"/>
      <c r="I169" s="203"/>
      <c r="J169" s="204"/>
      <c r="K169" s="203"/>
      <c r="L169" s="204"/>
      <c r="M169" s="203"/>
      <c r="N169" s="204"/>
      <c r="O169" s="203"/>
      <c r="P169" s="204"/>
      <c r="Q169" s="203"/>
      <c r="R169" s="204"/>
      <c r="S169" s="203"/>
      <c r="T169" s="204"/>
      <c r="U169" s="203"/>
      <c r="V169" s="204"/>
      <c r="W169" s="203"/>
      <c r="X169" s="204"/>
      <c r="Y169" s="203"/>
      <c r="Z169" s="204"/>
      <c r="AA169" s="203"/>
      <c r="AB169" s="204"/>
      <c r="AC169" s="464"/>
      <c r="AD169" s="223"/>
      <c r="AE169" s="498"/>
      <c r="AF169" s="498"/>
      <c r="AG169" s="501"/>
      <c r="AH169" s="201"/>
      <c r="AI169" s="507"/>
    </row>
    <row r="170" spans="1:35" ht="16.5" thickBot="1">
      <c r="A170" s="452"/>
      <c r="B170" s="455"/>
      <c r="C170" s="458"/>
      <c r="D170" s="461"/>
      <c r="E170" s="200"/>
      <c r="F170" s="222"/>
      <c r="G170" s="193"/>
      <c r="H170" s="201"/>
      <c r="I170" s="203"/>
      <c r="J170" s="204"/>
      <c r="K170" s="203"/>
      <c r="L170" s="204"/>
      <c r="M170" s="203"/>
      <c r="N170" s="204"/>
      <c r="O170" s="203"/>
      <c r="P170" s="204"/>
      <c r="Q170" s="203"/>
      <c r="R170" s="204"/>
      <c r="S170" s="203"/>
      <c r="T170" s="204"/>
      <c r="U170" s="203"/>
      <c r="V170" s="204"/>
      <c r="W170" s="203"/>
      <c r="X170" s="204"/>
      <c r="Y170" s="203"/>
      <c r="Z170" s="204"/>
      <c r="AA170" s="203"/>
      <c r="AB170" s="204"/>
      <c r="AC170" s="464"/>
      <c r="AD170" s="223"/>
      <c r="AE170" s="498"/>
      <c r="AF170" s="498"/>
      <c r="AG170" s="501"/>
      <c r="AH170" s="201"/>
      <c r="AI170" s="507"/>
    </row>
    <row r="171" spans="1:35" ht="16.5" thickBot="1">
      <c r="A171" s="452"/>
      <c r="B171" s="455"/>
      <c r="C171" s="458"/>
      <c r="D171" s="461"/>
      <c r="E171" s="200"/>
      <c r="F171" s="222"/>
      <c r="G171" s="193"/>
      <c r="H171" s="201"/>
      <c r="I171" s="203"/>
      <c r="J171" s="204"/>
      <c r="K171" s="203"/>
      <c r="L171" s="204"/>
      <c r="M171" s="203"/>
      <c r="N171" s="204"/>
      <c r="O171" s="203"/>
      <c r="P171" s="204"/>
      <c r="Q171" s="203"/>
      <c r="R171" s="204"/>
      <c r="S171" s="203"/>
      <c r="T171" s="204"/>
      <c r="U171" s="203"/>
      <c r="V171" s="204"/>
      <c r="W171" s="203"/>
      <c r="X171" s="204"/>
      <c r="Y171" s="203"/>
      <c r="Z171" s="204"/>
      <c r="AA171" s="203"/>
      <c r="AB171" s="204"/>
      <c r="AC171" s="464"/>
      <c r="AD171" s="223"/>
      <c r="AE171" s="498"/>
      <c r="AF171" s="498"/>
      <c r="AG171" s="501"/>
      <c r="AH171" s="201"/>
      <c r="AI171" s="507"/>
    </row>
    <row r="172" spans="1:35" ht="16.5" thickBot="1">
      <c r="A172" s="452"/>
      <c r="B172" s="455"/>
      <c r="C172" s="458"/>
      <c r="D172" s="461"/>
      <c r="E172" s="207"/>
      <c r="F172" s="207"/>
      <c r="G172" s="193"/>
      <c r="H172" s="208"/>
      <c r="I172" s="210"/>
      <c r="J172" s="211"/>
      <c r="K172" s="210"/>
      <c r="L172" s="211"/>
      <c r="M172" s="210"/>
      <c r="N172" s="211"/>
      <c r="O172" s="210"/>
      <c r="P172" s="211"/>
      <c r="Q172" s="210"/>
      <c r="R172" s="211"/>
      <c r="S172" s="210"/>
      <c r="T172" s="211"/>
      <c r="U172" s="210"/>
      <c r="V172" s="211"/>
      <c r="W172" s="210"/>
      <c r="X172" s="211"/>
      <c r="Y172" s="210"/>
      <c r="Z172" s="211"/>
      <c r="AA172" s="210"/>
      <c r="AB172" s="211"/>
      <c r="AC172" s="464"/>
      <c r="AD172" s="212"/>
      <c r="AE172" s="498"/>
      <c r="AF172" s="498"/>
      <c r="AG172" s="501"/>
      <c r="AH172" s="208"/>
      <c r="AI172" s="507"/>
    </row>
    <row r="173" spans="1:35" ht="16.5" thickBot="1">
      <c r="A173" s="453"/>
      <c r="B173" s="456"/>
      <c r="C173" s="459"/>
      <c r="D173" s="462"/>
      <c r="E173" s="214"/>
      <c r="F173" s="214"/>
      <c r="G173" s="193"/>
      <c r="H173" s="215"/>
      <c r="I173" s="217"/>
      <c r="J173" s="218"/>
      <c r="K173" s="217"/>
      <c r="L173" s="218"/>
      <c r="M173" s="217"/>
      <c r="N173" s="218"/>
      <c r="O173" s="217"/>
      <c r="P173" s="218"/>
      <c r="Q173" s="217"/>
      <c r="R173" s="218"/>
      <c r="S173" s="217"/>
      <c r="T173" s="218"/>
      <c r="U173" s="217"/>
      <c r="V173" s="218"/>
      <c r="W173" s="217"/>
      <c r="X173" s="218"/>
      <c r="Y173" s="217"/>
      <c r="Z173" s="218"/>
      <c r="AA173" s="217"/>
      <c r="AB173" s="218"/>
      <c r="AC173" s="465"/>
      <c r="AD173" s="219"/>
      <c r="AE173" s="499"/>
      <c r="AF173" s="499"/>
      <c r="AG173" s="502"/>
      <c r="AH173" s="215"/>
      <c r="AI173" s="508"/>
    </row>
    <row r="174" spans="1:35" ht="16.5" thickBot="1">
      <c r="A174" s="509" t="s">
        <v>158</v>
      </c>
      <c r="B174" s="454"/>
      <c r="C174" s="457"/>
      <c r="D174" s="460" t="e">
        <f t="shared" ref="D174" si="40">IF(AE174/AF174&gt;1,1+(AG174/22))+IF(AE174/AF174=1,1)+IF(AE174/AF174&lt;1,AE174/AF174)</f>
        <v>#DIV/0!</v>
      </c>
      <c r="E174" s="191"/>
      <c r="F174" s="220"/>
      <c r="G174" s="193"/>
      <c r="H174" s="192"/>
      <c r="I174" s="195"/>
      <c r="J174" s="196"/>
      <c r="K174" s="195"/>
      <c r="L174" s="196"/>
      <c r="M174" s="195"/>
      <c r="N174" s="196"/>
      <c r="O174" s="195"/>
      <c r="P174" s="196"/>
      <c r="Q174" s="195"/>
      <c r="R174" s="196"/>
      <c r="S174" s="195"/>
      <c r="T174" s="196"/>
      <c r="U174" s="195"/>
      <c r="V174" s="196"/>
      <c r="W174" s="195"/>
      <c r="X174" s="196"/>
      <c r="Y174" s="195"/>
      <c r="Z174" s="196"/>
      <c r="AA174" s="195"/>
      <c r="AB174" s="196"/>
      <c r="AC174" s="463">
        <f>SUM(I174:AB181)</f>
        <v>0</v>
      </c>
      <c r="AD174" s="221"/>
      <c r="AE174" s="497">
        <f>SUM(AC174:AD181)</f>
        <v>0</v>
      </c>
      <c r="AF174" s="497"/>
      <c r="AG174" s="500">
        <f t="shared" ref="AG174" si="41">IF(AE174-AF174&gt;0,AE174-AF174)+IF(AE174-AF174=0,0)+IF(AE174-AF174&lt;0,0)</f>
        <v>0</v>
      </c>
      <c r="AH174" s="192"/>
      <c r="AI174" s="506"/>
    </row>
    <row r="175" spans="1:35" ht="16.5" thickBot="1">
      <c r="A175" s="510"/>
      <c r="B175" s="455"/>
      <c r="C175" s="458"/>
      <c r="D175" s="461"/>
      <c r="E175" s="200"/>
      <c r="F175" s="222"/>
      <c r="G175" s="193"/>
      <c r="H175" s="201"/>
      <c r="I175" s="203"/>
      <c r="J175" s="204"/>
      <c r="K175" s="203"/>
      <c r="L175" s="204"/>
      <c r="M175" s="203"/>
      <c r="N175" s="204"/>
      <c r="O175" s="203"/>
      <c r="P175" s="204"/>
      <c r="Q175" s="203"/>
      <c r="R175" s="204"/>
      <c r="S175" s="203"/>
      <c r="T175" s="204"/>
      <c r="U175" s="203"/>
      <c r="V175" s="204"/>
      <c r="W175" s="203"/>
      <c r="X175" s="204"/>
      <c r="Y175" s="203"/>
      <c r="Z175" s="204"/>
      <c r="AA175" s="203"/>
      <c r="AB175" s="204"/>
      <c r="AC175" s="464"/>
      <c r="AD175" s="223"/>
      <c r="AE175" s="498"/>
      <c r="AF175" s="498"/>
      <c r="AG175" s="501"/>
      <c r="AH175" s="201"/>
      <c r="AI175" s="507"/>
    </row>
    <row r="176" spans="1:35" ht="16.5" thickBot="1">
      <c r="A176" s="510"/>
      <c r="B176" s="455"/>
      <c r="C176" s="458"/>
      <c r="D176" s="461"/>
      <c r="E176" s="200"/>
      <c r="F176" s="222"/>
      <c r="G176" s="193"/>
      <c r="H176" s="201"/>
      <c r="I176" s="203"/>
      <c r="J176" s="204"/>
      <c r="K176" s="203"/>
      <c r="L176" s="204"/>
      <c r="M176" s="203"/>
      <c r="N176" s="204"/>
      <c r="O176" s="203"/>
      <c r="P176" s="204"/>
      <c r="Q176" s="203"/>
      <c r="R176" s="204"/>
      <c r="S176" s="203"/>
      <c r="T176" s="204"/>
      <c r="U176" s="203"/>
      <c r="V176" s="204"/>
      <c r="W176" s="203"/>
      <c r="X176" s="204"/>
      <c r="Y176" s="203"/>
      <c r="Z176" s="204"/>
      <c r="AA176" s="203"/>
      <c r="AB176" s="204"/>
      <c r="AC176" s="464"/>
      <c r="AD176" s="223"/>
      <c r="AE176" s="498"/>
      <c r="AF176" s="498"/>
      <c r="AG176" s="501"/>
      <c r="AH176" s="201"/>
      <c r="AI176" s="507"/>
    </row>
    <row r="177" spans="1:35" ht="16.5" thickBot="1">
      <c r="A177" s="510"/>
      <c r="B177" s="455"/>
      <c r="C177" s="458"/>
      <c r="D177" s="461"/>
      <c r="E177" s="200"/>
      <c r="F177" s="222"/>
      <c r="G177" s="193"/>
      <c r="H177" s="201"/>
      <c r="I177" s="203"/>
      <c r="J177" s="204"/>
      <c r="K177" s="203"/>
      <c r="L177" s="204"/>
      <c r="M177" s="203"/>
      <c r="N177" s="204"/>
      <c r="O177" s="203"/>
      <c r="P177" s="204"/>
      <c r="Q177" s="203"/>
      <c r="R177" s="204"/>
      <c r="S177" s="203"/>
      <c r="T177" s="204"/>
      <c r="U177" s="203"/>
      <c r="V177" s="204"/>
      <c r="W177" s="203"/>
      <c r="X177" s="204"/>
      <c r="Y177" s="203"/>
      <c r="Z177" s="204"/>
      <c r="AA177" s="203"/>
      <c r="AB177" s="204"/>
      <c r="AC177" s="464"/>
      <c r="AD177" s="223"/>
      <c r="AE177" s="498"/>
      <c r="AF177" s="498"/>
      <c r="AG177" s="501"/>
      <c r="AH177" s="201"/>
      <c r="AI177" s="507"/>
    </row>
    <row r="178" spans="1:35" ht="16.5" thickBot="1">
      <c r="A178" s="510"/>
      <c r="B178" s="455"/>
      <c r="C178" s="458"/>
      <c r="D178" s="461"/>
      <c r="E178" s="200"/>
      <c r="F178" s="222"/>
      <c r="G178" s="193"/>
      <c r="H178" s="201"/>
      <c r="I178" s="203"/>
      <c r="J178" s="204"/>
      <c r="K178" s="203"/>
      <c r="L178" s="204"/>
      <c r="M178" s="203"/>
      <c r="N178" s="204"/>
      <c r="O178" s="203"/>
      <c r="P178" s="204"/>
      <c r="Q178" s="203"/>
      <c r="R178" s="204"/>
      <c r="S178" s="203"/>
      <c r="T178" s="204"/>
      <c r="U178" s="203"/>
      <c r="V178" s="204"/>
      <c r="W178" s="203"/>
      <c r="X178" s="204"/>
      <c r="Y178" s="203"/>
      <c r="Z178" s="204"/>
      <c r="AA178" s="203"/>
      <c r="AB178" s="204"/>
      <c r="AC178" s="464"/>
      <c r="AD178" s="223"/>
      <c r="AE178" s="498"/>
      <c r="AF178" s="498"/>
      <c r="AG178" s="501"/>
      <c r="AH178" s="201"/>
      <c r="AI178" s="507"/>
    </row>
    <row r="179" spans="1:35" ht="16.5" thickBot="1">
      <c r="A179" s="510"/>
      <c r="B179" s="455"/>
      <c r="C179" s="458"/>
      <c r="D179" s="461"/>
      <c r="E179" s="200"/>
      <c r="F179" s="222"/>
      <c r="G179" s="193"/>
      <c r="H179" s="201"/>
      <c r="I179" s="203"/>
      <c r="J179" s="204"/>
      <c r="K179" s="203"/>
      <c r="L179" s="204"/>
      <c r="M179" s="203"/>
      <c r="N179" s="204"/>
      <c r="O179" s="203"/>
      <c r="P179" s="204"/>
      <c r="Q179" s="203"/>
      <c r="R179" s="204"/>
      <c r="S179" s="203"/>
      <c r="T179" s="204"/>
      <c r="U179" s="203"/>
      <c r="V179" s="204"/>
      <c r="W179" s="203"/>
      <c r="X179" s="204"/>
      <c r="Y179" s="203"/>
      <c r="Z179" s="204"/>
      <c r="AA179" s="203"/>
      <c r="AB179" s="204"/>
      <c r="AC179" s="464"/>
      <c r="AD179" s="223"/>
      <c r="AE179" s="498"/>
      <c r="AF179" s="498"/>
      <c r="AG179" s="501"/>
      <c r="AH179" s="201"/>
      <c r="AI179" s="507"/>
    </row>
    <row r="180" spans="1:35" ht="16.5" thickBot="1">
      <c r="A180" s="510"/>
      <c r="B180" s="455"/>
      <c r="C180" s="458"/>
      <c r="D180" s="461"/>
      <c r="E180" s="207"/>
      <c r="F180" s="207"/>
      <c r="G180" s="193"/>
      <c r="H180" s="208"/>
      <c r="I180" s="210"/>
      <c r="J180" s="211"/>
      <c r="K180" s="210"/>
      <c r="L180" s="211"/>
      <c r="M180" s="210"/>
      <c r="N180" s="211"/>
      <c r="O180" s="210"/>
      <c r="P180" s="211"/>
      <c r="Q180" s="210"/>
      <c r="R180" s="211"/>
      <c r="S180" s="210"/>
      <c r="T180" s="211"/>
      <c r="U180" s="210"/>
      <c r="V180" s="211"/>
      <c r="W180" s="210"/>
      <c r="X180" s="211"/>
      <c r="Y180" s="210"/>
      <c r="Z180" s="211"/>
      <c r="AA180" s="210"/>
      <c r="AB180" s="211"/>
      <c r="AC180" s="464"/>
      <c r="AD180" s="212"/>
      <c r="AE180" s="498"/>
      <c r="AF180" s="498"/>
      <c r="AG180" s="501"/>
      <c r="AH180" s="225"/>
      <c r="AI180" s="507"/>
    </row>
    <row r="181" spans="1:35" ht="16.5" thickBot="1">
      <c r="A181" s="511"/>
      <c r="B181" s="456"/>
      <c r="C181" s="459"/>
      <c r="D181" s="462"/>
      <c r="E181" s="214"/>
      <c r="F181" s="214"/>
      <c r="G181" s="193"/>
      <c r="H181" s="215"/>
      <c r="I181" s="217"/>
      <c r="J181" s="218"/>
      <c r="K181" s="217"/>
      <c r="L181" s="218"/>
      <c r="M181" s="217"/>
      <c r="N181" s="218"/>
      <c r="O181" s="217"/>
      <c r="P181" s="218"/>
      <c r="Q181" s="217"/>
      <c r="R181" s="218"/>
      <c r="S181" s="217"/>
      <c r="T181" s="218"/>
      <c r="U181" s="217"/>
      <c r="V181" s="218"/>
      <c r="W181" s="217"/>
      <c r="X181" s="218"/>
      <c r="Y181" s="217"/>
      <c r="Z181" s="218"/>
      <c r="AA181" s="217"/>
      <c r="AB181" s="218"/>
      <c r="AC181" s="465"/>
      <c r="AD181" s="219"/>
      <c r="AE181" s="499"/>
      <c r="AF181" s="499"/>
      <c r="AG181" s="502"/>
      <c r="AH181" s="226"/>
      <c r="AI181" s="508"/>
    </row>
    <row r="182" spans="1:35" ht="16.5" thickBot="1">
      <c r="A182" s="451" t="s">
        <v>162</v>
      </c>
      <c r="B182" s="454"/>
      <c r="C182" s="457"/>
      <c r="D182" s="460" t="e">
        <f t="shared" ref="D182" si="42">IF(AE182/AF182&gt;1,1+(AG182/22))+IF(AE182/AF182=1,1)+IF(AE182/AF182&lt;1,AE182/AF182)</f>
        <v>#DIV/0!</v>
      </c>
      <c r="E182" s="191"/>
      <c r="F182" s="220"/>
      <c r="G182" s="193"/>
      <c r="H182" s="192"/>
      <c r="I182" s="195"/>
      <c r="J182" s="196"/>
      <c r="K182" s="195"/>
      <c r="L182" s="196"/>
      <c r="M182" s="195"/>
      <c r="N182" s="196"/>
      <c r="O182" s="195"/>
      <c r="P182" s="196"/>
      <c r="Q182" s="195"/>
      <c r="R182" s="196"/>
      <c r="S182" s="195"/>
      <c r="T182" s="196"/>
      <c r="U182" s="195"/>
      <c r="V182" s="196"/>
      <c r="W182" s="195"/>
      <c r="X182" s="196"/>
      <c r="Y182" s="195"/>
      <c r="Z182" s="196"/>
      <c r="AA182" s="195"/>
      <c r="AB182" s="196"/>
      <c r="AC182" s="463">
        <f>SUM(I182:AB189)</f>
        <v>0</v>
      </c>
      <c r="AD182" s="221"/>
      <c r="AE182" s="497">
        <f>SUM(AC182:AD189)</f>
        <v>0</v>
      </c>
      <c r="AF182" s="497"/>
      <c r="AG182" s="500">
        <f t="shared" ref="AG182" si="43">IF(AE182-AF182&gt;0,AE182-AF182)+IF(AE182-AF182=0,0)+IF(AE182-AF182&lt;0,0)</f>
        <v>0</v>
      </c>
      <c r="AH182" s="231"/>
      <c r="AI182" s="506"/>
    </row>
    <row r="183" spans="1:35" ht="16.5" thickBot="1">
      <c r="A183" s="452"/>
      <c r="B183" s="455"/>
      <c r="C183" s="458"/>
      <c r="D183" s="461"/>
      <c r="E183" s="200"/>
      <c r="F183" s="222"/>
      <c r="G183" s="193"/>
      <c r="H183" s="201"/>
      <c r="I183" s="203"/>
      <c r="J183" s="204"/>
      <c r="K183" s="203"/>
      <c r="L183" s="204"/>
      <c r="M183" s="203"/>
      <c r="N183" s="204"/>
      <c r="O183" s="203"/>
      <c r="P183" s="204"/>
      <c r="Q183" s="203"/>
      <c r="R183" s="204"/>
      <c r="S183" s="203"/>
      <c r="T183" s="204"/>
      <c r="U183" s="203"/>
      <c r="V183" s="204"/>
      <c r="W183" s="203"/>
      <c r="X183" s="204"/>
      <c r="Y183" s="203"/>
      <c r="Z183" s="204"/>
      <c r="AA183" s="203"/>
      <c r="AB183" s="204"/>
      <c r="AC183" s="464"/>
      <c r="AD183" s="223"/>
      <c r="AE183" s="498"/>
      <c r="AF183" s="498"/>
      <c r="AG183" s="501"/>
      <c r="AH183" s="201"/>
      <c r="AI183" s="507"/>
    </row>
    <row r="184" spans="1:35" ht="16.5" thickBot="1">
      <c r="A184" s="452"/>
      <c r="B184" s="455"/>
      <c r="C184" s="458"/>
      <c r="D184" s="461"/>
      <c r="E184" s="200"/>
      <c r="F184" s="222"/>
      <c r="G184" s="193"/>
      <c r="H184" s="201"/>
      <c r="I184" s="203"/>
      <c r="J184" s="204"/>
      <c r="K184" s="203"/>
      <c r="L184" s="204"/>
      <c r="M184" s="203"/>
      <c r="N184" s="204"/>
      <c r="O184" s="203"/>
      <c r="P184" s="204"/>
      <c r="Q184" s="203"/>
      <c r="R184" s="204"/>
      <c r="S184" s="203"/>
      <c r="T184" s="204"/>
      <c r="U184" s="203"/>
      <c r="V184" s="204"/>
      <c r="W184" s="203"/>
      <c r="X184" s="204"/>
      <c r="Y184" s="203"/>
      <c r="Z184" s="204"/>
      <c r="AA184" s="203"/>
      <c r="AB184" s="204"/>
      <c r="AC184" s="464"/>
      <c r="AD184" s="223"/>
      <c r="AE184" s="498"/>
      <c r="AF184" s="498"/>
      <c r="AG184" s="501"/>
      <c r="AH184" s="201"/>
      <c r="AI184" s="507"/>
    </row>
    <row r="185" spans="1:35" ht="16.5" thickBot="1">
      <c r="A185" s="452"/>
      <c r="B185" s="455"/>
      <c r="C185" s="458"/>
      <c r="D185" s="461"/>
      <c r="E185" s="200"/>
      <c r="F185" s="222"/>
      <c r="G185" s="193"/>
      <c r="H185" s="201"/>
      <c r="I185" s="203"/>
      <c r="J185" s="204"/>
      <c r="K185" s="203"/>
      <c r="L185" s="204"/>
      <c r="M185" s="203"/>
      <c r="N185" s="204"/>
      <c r="O185" s="203"/>
      <c r="P185" s="204"/>
      <c r="Q185" s="203"/>
      <c r="R185" s="204"/>
      <c r="S185" s="203"/>
      <c r="T185" s="204"/>
      <c r="U185" s="203"/>
      <c r="V185" s="204"/>
      <c r="W185" s="203"/>
      <c r="X185" s="204"/>
      <c r="Y185" s="203"/>
      <c r="Z185" s="204"/>
      <c r="AA185" s="203"/>
      <c r="AB185" s="204"/>
      <c r="AC185" s="464"/>
      <c r="AD185" s="223"/>
      <c r="AE185" s="498"/>
      <c r="AF185" s="498"/>
      <c r="AG185" s="501"/>
      <c r="AH185" s="201"/>
      <c r="AI185" s="507"/>
    </row>
    <row r="186" spans="1:35" ht="16.5" thickBot="1">
      <c r="A186" s="452"/>
      <c r="B186" s="455"/>
      <c r="C186" s="458"/>
      <c r="D186" s="461"/>
      <c r="E186" s="200"/>
      <c r="F186" s="222"/>
      <c r="G186" s="193"/>
      <c r="H186" s="201"/>
      <c r="I186" s="203"/>
      <c r="J186" s="204"/>
      <c r="K186" s="203"/>
      <c r="L186" s="204"/>
      <c r="M186" s="203"/>
      <c r="N186" s="204"/>
      <c r="O186" s="203"/>
      <c r="P186" s="204"/>
      <c r="Q186" s="203"/>
      <c r="R186" s="204"/>
      <c r="S186" s="203"/>
      <c r="T186" s="204"/>
      <c r="U186" s="203"/>
      <c r="V186" s="204"/>
      <c r="W186" s="203"/>
      <c r="X186" s="204"/>
      <c r="Y186" s="203"/>
      <c r="Z186" s="204"/>
      <c r="AA186" s="203"/>
      <c r="AB186" s="204"/>
      <c r="AC186" s="464"/>
      <c r="AD186" s="223"/>
      <c r="AE186" s="498"/>
      <c r="AF186" s="498"/>
      <c r="AG186" s="501"/>
      <c r="AH186" s="201"/>
      <c r="AI186" s="507"/>
    </row>
    <row r="187" spans="1:35" ht="16.5" thickBot="1">
      <c r="A187" s="452"/>
      <c r="B187" s="455"/>
      <c r="C187" s="458"/>
      <c r="D187" s="461"/>
      <c r="E187" s="200"/>
      <c r="F187" s="222"/>
      <c r="G187" s="193"/>
      <c r="H187" s="201"/>
      <c r="I187" s="203"/>
      <c r="J187" s="204"/>
      <c r="K187" s="203"/>
      <c r="L187" s="204"/>
      <c r="M187" s="203"/>
      <c r="N187" s="204"/>
      <c r="O187" s="203"/>
      <c r="P187" s="204"/>
      <c r="Q187" s="203"/>
      <c r="R187" s="204"/>
      <c r="S187" s="203"/>
      <c r="T187" s="204"/>
      <c r="U187" s="203"/>
      <c r="V187" s="204"/>
      <c r="W187" s="203"/>
      <c r="X187" s="204"/>
      <c r="Y187" s="203"/>
      <c r="Z187" s="204"/>
      <c r="AA187" s="203"/>
      <c r="AB187" s="204"/>
      <c r="AC187" s="464"/>
      <c r="AD187" s="223"/>
      <c r="AE187" s="498"/>
      <c r="AF187" s="498"/>
      <c r="AG187" s="501"/>
      <c r="AH187" s="201"/>
      <c r="AI187" s="507"/>
    </row>
    <row r="188" spans="1:35" ht="16.5" thickBot="1">
      <c r="A188" s="452"/>
      <c r="B188" s="455"/>
      <c r="C188" s="458"/>
      <c r="D188" s="461"/>
      <c r="E188" s="207"/>
      <c r="F188" s="207"/>
      <c r="G188" s="193"/>
      <c r="H188" s="208"/>
      <c r="I188" s="210"/>
      <c r="J188" s="211"/>
      <c r="K188" s="210"/>
      <c r="L188" s="211"/>
      <c r="M188" s="210"/>
      <c r="N188" s="211"/>
      <c r="O188" s="210"/>
      <c r="P188" s="211"/>
      <c r="Q188" s="210"/>
      <c r="R188" s="211"/>
      <c r="S188" s="210"/>
      <c r="T188" s="211"/>
      <c r="U188" s="210"/>
      <c r="V188" s="211"/>
      <c r="W188" s="210"/>
      <c r="X188" s="211"/>
      <c r="Y188" s="210"/>
      <c r="Z188" s="211"/>
      <c r="AA188" s="210"/>
      <c r="AB188" s="211"/>
      <c r="AC188" s="464"/>
      <c r="AD188" s="212"/>
      <c r="AE188" s="498"/>
      <c r="AF188" s="498"/>
      <c r="AG188" s="501"/>
      <c r="AH188" s="201"/>
      <c r="AI188" s="507"/>
    </row>
    <row r="189" spans="1:35" ht="16.5" thickBot="1">
      <c r="A189" s="453"/>
      <c r="B189" s="456"/>
      <c r="C189" s="459"/>
      <c r="D189" s="462"/>
      <c r="E189" s="214"/>
      <c r="F189" s="214"/>
      <c r="G189" s="193"/>
      <c r="H189" s="215"/>
      <c r="I189" s="217"/>
      <c r="J189" s="218"/>
      <c r="K189" s="217"/>
      <c r="L189" s="218"/>
      <c r="M189" s="217"/>
      <c r="N189" s="218"/>
      <c r="O189" s="217"/>
      <c r="P189" s="218"/>
      <c r="Q189" s="217"/>
      <c r="R189" s="218"/>
      <c r="S189" s="217"/>
      <c r="T189" s="218"/>
      <c r="U189" s="217"/>
      <c r="V189" s="218"/>
      <c r="W189" s="217"/>
      <c r="X189" s="218"/>
      <c r="Y189" s="217"/>
      <c r="Z189" s="218"/>
      <c r="AA189" s="217"/>
      <c r="AB189" s="218"/>
      <c r="AC189" s="465"/>
      <c r="AD189" s="219"/>
      <c r="AE189" s="499"/>
      <c r="AF189" s="499"/>
      <c r="AG189" s="502"/>
      <c r="AH189" s="215"/>
      <c r="AI189" s="508"/>
    </row>
    <row r="190" spans="1:35">
      <c r="D190" s="233">
        <f>IFERROR(SUM(D6:D189),0)</f>
        <v>0</v>
      </c>
      <c r="E190" s="234"/>
      <c r="F190" s="234"/>
      <c r="G190" s="235"/>
      <c r="H190" s="234"/>
      <c r="I190" s="236">
        <f t="shared" ref="I190:AG190" si="44">SUM(I6:I189)</f>
        <v>0</v>
      </c>
      <c r="J190" s="237">
        <f t="shared" si="44"/>
        <v>0</v>
      </c>
      <c r="K190" s="236">
        <f t="shared" si="44"/>
        <v>0</v>
      </c>
      <c r="L190" s="237">
        <f t="shared" si="44"/>
        <v>0</v>
      </c>
      <c r="M190" s="236">
        <f t="shared" si="44"/>
        <v>0</v>
      </c>
      <c r="N190" s="237">
        <f t="shared" si="44"/>
        <v>0</v>
      </c>
      <c r="O190" s="236">
        <f t="shared" si="44"/>
        <v>0</v>
      </c>
      <c r="P190" s="237">
        <f t="shared" si="44"/>
        <v>0</v>
      </c>
      <c r="Q190" s="236">
        <f t="shared" si="44"/>
        <v>0</v>
      </c>
      <c r="R190" s="237">
        <f t="shared" si="44"/>
        <v>0</v>
      </c>
      <c r="S190" s="236">
        <f t="shared" si="44"/>
        <v>0</v>
      </c>
      <c r="T190" s="237">
        <f t="shared" si="44"/>
        <v>0</v>
      </c>
      <c r="U190" s="236">
        <f t="shared" si="44"/>
        <v>0</v>
      </c>
      <c r="V190" s="237">
        <f t="shared" si="44"/>
        <v>0</v>
      </c>
      <c r="W190" s="236">
        <f t="shared" si="44"/>
        <v>0</v>
      </c>
      <c r="X190" s="237">
        <f t="shared" si="44"/>
        <v>0</v>
      </c>
      <c r="Y190" s="236">
        <f t="shared" si="44"/>
        <v>0</v>
      </c>
      <c r="Z190" s="237">
        <f t="shared" si="44"/>
        <v>0</v>
      </c>
      <c r="AA190" s="236">
        <f t="shared" si="44"/>
        <v>0</v>
      </c>
      <c r="AB190" s="237">
        <f t="shared" si="44"/>
        <v>0</v>
      </c>
      <c r="AC190" s="236">
        <f t="shared" si="44"/>
        <v>0</v>
      </c>
      <c r="AD190" s="236">
        <f t="shared" si="44"/>
        <v>0</v>
      </c>
      <c r="AE190" s="236">
        <f t="shared" si="44"/>
        <v>0</v>
      </c>
      <c r="AF190" s="236">
        <f t="shared" si="44"/>
        <v>0</v>
      </c>
      <c r="AG190" s="236">
        <f t="shared" si="44"/>
        <v>0</v>
      </c>
    </row>
    <row r="191" spans="1:35">
      <c r="D191" s="238"/>
      <c r="E191" s="234"/>
      <c r="F191" s="234"/>
      <c r="G191" s="235"/>
      <c r="H191" s="239"/>
      <c r="I191" s="234"/>
      <c r="J191" s="240"/>
      <c r="K191" s="234"/>
      <c r="L191" s="240"/>
      <c r="M191" s="234"/>
      <c r="N191" s="240"/>
      <c r="O191" s="234"/>
      <c r="P191" s="240"/>
      <c r="Q191" s="234"/>
      <c r="R191" s="240"/>
      <c r="S191" s="234"/>
      <c r="T191" s="240"/>
      <c r="U191" s="234"/>
      <c r="V191" s="240"/>
      <c r="W191" s="234"/>
      <c r="X191" s="240"/>
      <c r="Y191" s="234"/>
      <c r="Z191" s="240"/>
      <c r="AA191" s="234"/>
      <c r="AB191" s="240"/>
      <c r="AC191" s="241"/>
      <c r="AD191" s="241"/>
      <c r="AE191" s="241"/>
      <c r="AF191" s="234"/>
      <c r="AG191" s="234"/>
    </row>
    <row r="192" spans="1:35" ht="16.5" thickBot="1">
      <c r="D192" s="238"/>
      <c r="E192" s="234"/>
      <c r="F192" s="234"/>
      <c r="G192" s="235"/>
      <c r="H192" s="234"/>
      <c r="I192" s="234"/>
      <c r="J192" s="240"/>
      <c r="K192" s="234"/>
      <c r="L192" s="240"/>
      <c r="M192" s="234"/>
      <c r="N192" s="240"/>
      <c r="O192" s="234"/>
      <c r="P192" s="240"/>
      <c r="Q192" s="234"/>
      <c r="R192" s="240"/>
      <c r="S192" s="234"/>
      <c r="T192" s="240"/>
      <c r="U192" s="234"/>
      <c r="V192" s="240"/>
      <c r="W192" s="234"/>
      <c r="X192" s="240"/>
      <c r="Y192" s="234"/>
      <c r="Z192" s="240"/>
      <c r="AA192" s="234"/>
      <c r="AB192" s="240"/>
      <c r="AC192" s="242">
        <f>SUM(I190:AB190)</f>
        <v>0</v>
      </c>
      <c r="AD192" s="241"/>
      <c r="AE192" s="199"/>
      <c r="AF192" s="234"/>
      <c r="AG192" s="234"/>
    </row>
    <row r="193" spans="1:31" ht="56.25" customHeight="1">
      <c r="B193" s="512" t="s">
        <v>903</v>
      </c>
      <c r="C193" s="513"/>
      <c r="D193" s="514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  <c r="T193" s="199"/>
      <c r="U193" s="199"/>
      <c r="V193" s="199"/>
      <c r="W193" s="199"/>
      <c r="X193" s="199"/>
      <c r="Y193" s="199"/>
      <c r="Z193" s="199"/>
      <c r="AA193" s="199"/>
      <c r="AB193" s="199"/>
      <c r="AC193" s="241"/>
      <c r="AD193" s="199"/>
      <c r="AE193" s="199"/>
    </row>
    <row r="194" spans="1:31">
      <c r="B194" s="515"/>
      <c r="C194" s="516"/>
      <c r="D194" s="517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  <c r="T194" s="199"/>
      <c r="U194" s="199"/>
      <c r="V194" s="199"/>
      <c r="W194" s="199"/>
      <c r="X194" s="199"/>
      <c r="Y194" s="199"/>
      <c r="Z194" s="199"/>
      <c r="AA194" s="199"/>
      <c r="AB194" s="199"/>
      <c r="AC194" s="241"/>
      <c r="AD194" s="199"/>
      <c r="AE194" s="199"/>
    </row>
    <row r="195" spans="1:31" ht="16.5" thickBot="1">
      <c r="B195" s="518"/>
      <c r="C195" s="519"/>
      <c r="D195" s="520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  <c r="T195" s="199"/>
      <c r="U195" s="199"/>
      <c r="V195" s="199"/>
      <c r="W195" s="199"/>
      <c r="X195" s="199"/>
      <c r="Y195" s="199"/>
      <c r="Z195" s="199"/>
      <c r="AA195" s="199"/>
      <c r="AB195" s="199"/>
      <c r="AC195" s="241"/>
      <c r="AD195" s="199"/>
      <c r="AE195" s="199"/>
    </row>
    <row r="196" spans="1:31" ht="16.5" thickBot="1">
      <c r="D196" s="244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  <c r="T196" s="199"/>
      <c r="U196" s="199"/>
      <c r="V196" s="199"/>
      <c r="W196" s="199"/>
      <c r="X196" s="199"/>
      <c r="Y196" s="199"/>
      <c r="Z196" s="199"/>
      <c r="AA196" s="199"/>
      <c r="AB196" s="199"/>
      <c r="AC196" s="241"/>
      <c r="AD196" s="199"/>
      <c r="AE196" s="199"/>
    </row>
    <row r="197" spans="1:31" ht="93" customHeight="1" thickBot="1">
      <c r="A197" s="245" t="s">
        <v>894</v>
      </c>
      <c r="B197" s="246" t="s">
        <v>708</v>
      </c>
      <c r="C197" s="247" t="s">
        <v>904</v>
      </c>
      <c r="D197" s="248" t="s">
        <v>905</v>
      </c>
      <c r="E197" s="249" t="s">
        <v>897</v>
      </c>
      <c r="F197" s="247" t="s">
        <v>906</v>
      </c>
      <c r="G197" s="250" t="s">
        <v>907</v>
      </c>
      <c r="H197" s="251" t="s">
        <v>908</v>
      </c>
      <c r="I197" s="252"/>
      <c r="J197" s="252"/>
      <c r="K197" s="252"/>
      <c r="L197" s="199"/>
      <c r="M197" s="199"/>
      <c r="N197" s="199"/>
      <c r="O197" s="199"/>
      <c r="P197" s="199"/>
      <c r="Q197" s="199"/>
      <c r="R197" s="199"/>
      <c r="S197" s="199"/>
      <c r="T197" s="199"/>
      <c r="U197" s="199"/>
      <c r="V197" s="199"/>
      <c r="W197" s="199"/>
      <c r="X197" s="199"/>
      <c r="Y197" s="199"/>
      <c r="Z197" s="199"/>
      <c r="AA197" s="199"/>
      <c r="AB197" s="199"/>
      <c r="AC197" s="241"/>
      <c r="AE197" s="199"/>
    </row>
    <row r="198" spans="1:31" ht="20.100000000000001" customHeight="1">
      <c r="A198" s="253"/>
      <c r="B198" s="254"/>
      <c r="C198" s="283"/>
      <c r="D198" s="255"/>
      <c r="E198" s="253"/>
      <c r="F198" s="253"/>
      <c r="G198" s="256"/>
      <c r="H198" s="253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  <c r="T198" s="199"/>
      <c r="U198" s="199"/>
      <c r="V198" s="199"/>
      <c r="W198" s="199"/>
      <c r="X198" s="199"/>
      <c r="Y198" s="199"/>
      <c r="Z198" s="199"/>
      <c r="AA198" s="199"/>
      <c r="AB198" s="199"/>
      <c r="AC198" s="241"/>
      <c r="AD198" s="257"/>
      <c r="AE198" s="199"/>
    </row>
    <row r="199" spans="1:31" ht="20.100000000000001" customHeight="1">
      <c r="A199" s="258"/>
      <c r="B199" s="259"/>
      <c r="C199" s="283"/>
      <c r="D199" s="260"/>
      <c r="E199" s="258"/>
      <c r="F199" s="258"/>
      <c r="G199" s="261"/>
      <c r="H199" s="258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  <c r="T199" s="199"/>
      <c r="U199" s="199"/>
      <c r="V199" s="199"/>
      <c r="W199" s="199"/>
      <c r="X199" s="199"/>
      <c r="Y199" s="199"/>
      <c r="Z199" s="199"/>
      <c r="AA199" s="199"/>
      <c r="AB199" s="199"/>
      <c r="AC199" s="241"/>
      <c r="AD199" s="257"/>
      <c r="AE199" s="199"/>
    </row>
    <row r="200" spans="1:31" ht="20.100000000000001" customHeight="1">
      <c r="A200" s="258"/>
      <c r="B200" s="259"/>
      <c r="C200" s="283"/>
      <c r="D200" s="260"/>
      <c r="E200" s="258"/>
      <c r="F200" s="258"/>
      <c r="G200" s="261"/>
      <c r="H200" s="258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  <c r="T200" s="199"/>
      <c r="U200" s="199"/>
      <c r="V200" s="199"/>
      <c r="W200" s="199"/>
      <c r="X200" s="199"/>
      <c r="Y200" s="199"/>
      <c r="Z200" s="199"/>
      <c r="AA200" s="199"/>
      <c r="AB200" s="199"/>
      <c r="AC200" s="241"/>
      <c r="AD200" s="257"/>
      <c r="AE200" s="199"/>
    </row>
    <row r="201" spans="1:31" ht="20.100000000000001" customHeight="1">
      <c r="A201" s="258"/>
      <c r="B201" s="259"/>
      <c r="C201" s="283"/>
      <c r="D201" s="260"/>
      <c r="E201" s="258"/>
      <c r="F201" s="258"/>
      <c r="G201" s="261"/>
      <c r="H201" s="258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  <c r="T201" s="199"/>
      <c r="U201" s="199"/>
      <c r="V201" s="199"/>
      <c r="W201" s="199"/>
      <c r="X201" s="199"/>
      <c r="Y201" s="199"/>
      <c r="Z201" s="199"/>
      <c r="AA201" s="199"/>
      <c r="AB201" s="199"/>
      <c r="AC201" s="241"/>
      <c r="AD201" s="257"/>
      <c r="AE201" s="199"/>
    </row>
    <row r="202" spans="1:31" ht="20.100000000000001" customHeight="1">
      <c r="A202" s="258"/>
      <c r="B202" s="259"/>
      <c r="C202" s="283"/>
      <c r="D202" s="260"/>
      <c r="E202" s="258"/>
      <c r="F202" s="258"/>
      <c r="G202" s="261"/>
      <c r="H202" s="258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  <c r="T202" s="199"/>
      <c r="U202" s="199"/>
      <c r="V202" s="199"/>
      <c r="W202" s="199"/>
      <c r="X202" s="199"/>
      <c r="Y202" s="199"/>
      <c r="Z202" s="199"/>
      <c r="AA202" s="199"/>
      <c r="AB202" s="199"/>
      <c r="AC202" s="241"/>
      <c r="AD202" s="257"/>
      <c r="AE202" s="199"/>
    </row>
    <row r="203" spans="1:31" ht="20.100000000000001" customHeight="1">
      <c r="A203" s="258"/>
      <c r="B203" s="259"/>
      <c r="C203" s="283"/>
      <c r="D203" s="260"/>
      <c r="E203" s="258"/>
      <c r="F203" s="258"/>
      <c r="G203" s="261"/>
      <c r="H203" s="258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  <c r="T203" s="199"/>
      <c r="U203" s="199"/>
      <c r="V203" s="199"/>
      <c r="W203" s="199"/>
      <c r="X203" s="199"/>
      <c r="Y203" s="199"/>
      <c r="Z203" s="199"/>
      <c r="AA203" s="199"/>
      <c r="AB203" s="199"/>
      <c r="AC203" s="241"/>
      <c r="AD203" s="257"/>
      <c r="AE203" s="199"/>
    </row>
    <row r="204" spans="1:31" ht="20.100000000000001" customHeight="1">
      <c r="A204" s="258"/>
      <c r="B204" s="259"/>
      <c r="C204" s="283"/>
      <c r="D204" s="260"/>
      <c r="E204" s="258"/>
      <c r="F204" s="258"/>
      <c r="G204" s="261"/>
      <c r="H204" s="258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  <c r="T204" s="199"/>
      <c r="U204" s="199"/>
      <c r="V204" s="199"/>
      <c r="W204" s="199"/>
      <c r="X204" s="199"/>
      <c r="Y204" s="199"/>
      <c r="Z204" s="199"/>
      <c r="AA204" s="199"/>
      <c r="AB204" s="199"/>
      <c r="AC204" s="241"/>
      <c r="AD204" s="257"/>
      <c r="AE204" s="199"/>
    </row>
    <row r="205" spans="1:31" ht="20.100000000000001" customHeight="1">
      <c r="A205" s="258"/>
      <c r="B205" s="259"/>
      <c r="C205" s="283"/>
      <c r="D205" s="260"/>
      <c r="E205" s="258"/>
      <c r="F205" s="258"/>
      <c r="G205" s="261"/>
      <c r="H205" s="258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  <c r="T205" s="199"/>
      <c r="U205" s="199"/>
      <c r="V205" s="199"/>
      <c r="W205" s="199"/>
      <c r="X205" s="199"/>
      <c r="Y205" s="199"/>
      <c r="Z205" s="199"/>
      <c r="AA205" s="199"/>
      <c r="AB205" s="199"/>
      <c r="AC205" s="241"/>
      <c r="AD205" s="257"/>
      <c r="AE205" s="199"/>
    </row>
    <row r="206" spans="1:31" ht="20.100000000000001" customHeight="1">
      <c r="A206" s="258"/>
      <c r="B206" s="259"/>
      <c r="C206" s="283"/>
      <c r="D206" s="260"/>
      <c r="E206" s="258"/>
      <c r="F206" s="258"/>
      <c r="G206" s="261"/>
      <c r="H206" s="258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  <c r="T206" s="199"/>
      <c r="U206" s="199"/>
      <c r="V206" s="199"/>
      <c r="W206" s="199"/>
      <c r="X206" s="199"/>
      <c r="Y206" s="199"/>
      <c r="Z206" s="199"/>
      <c r="AA206" s="199"/>
      <c r="AB206" s="199"/>
      <c r="AC206" s="241"/>
      <c r="AD206" s="257"/>
      <c r="AE206" s="199"/>
    </row>
    <row r="207" spans="1:31" ht="20.100000000000001" customHeight="1">
      <c r="A207" s="258"/>
      <c r="B207" s="259"/>
      <c r="C207" s="283"/>
      <c r="D207" s="260"/>
      <c r="E207" s="258"/>
      <c r="F207" s="258"/>
      <c r="G207" s="261"/>
      <c r="H207" s="258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  <c r="T207" s="199"/>
      <c r="U207" s="199"/>
      <c r="V207" s="199"/>
      <c r="W207" s="199"/>
      <c r="X207" s="199"/>
      <c r="Y207" s="199"/>
      <c r="Z207" s="199"/>
      <c r="AA207" s="199"/>
      <c r="AB207" s="199"/>
      <c r="AC207" s="241"/>
      <c r="AD207" s="257"/>
      <c r="AE207" s="199"/>
    </row>
    <row r="208" spans="1:31" ht="20.100000000000001" customHeight="1">
      <c r="A208" s="258"/>
      <c r="B208" s="259"/>
      <c r="C208" s="283"/>
      <c r="D208" s="260"/>
      <c r="E208" s="258"/>
      <c r="F208" s="258"/>
      <c r="G208" s="261"/>
      <c r="H208" s="258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  <c r="T208" s="199"/>
      <c r="U208" s="199"/>
      <c r="V208" s="199"/>
      <c r="W208" s="199"/>
      <c r="X208" s="199"/>
      <c r="Y208" s="199"/>
      <c r="Z208" s="199"/>
      <c r="AA208" s="199"/>
      <c r="AB208" s="199"/>
      <c r="AC208" s="241"/>
      <c r="AD208" s="257"/>
      <c r="AE208" s="199"/>
    </row>
    <row r="209" spans="1:31" ht="20.100000000000001" customHeight="1">
      <c r="A209" s="258"/>
      <c r="B209" s="259"/>
      <c r="C209" s="283"/>
      <c r="D209" s="260"/>
      <c r="E209" s="258"/>
      <c r="F209" s="258"/>
      <c r="G209" s="261"/>
      <c r="H209" s="258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  <c r="T209" s="199"/>
      <c r="U209" s="199"/>
      <c r="V209" s="199"/>
      <c r="W209" s="199"/>
      <c r="X209" s="199"/>
      <c r="Y209" s="199"/>
      <c r="Z209" s="199"/>
      <c r="AA209" s="199"/>
      <c r="AB209" s="199"/>
      <c r="AC209" s="241"/>
      <c r="AD209" s="257"/>
      <c r="AE209" s="199"/>
    </row>
    <row r="210" spans="1:31">
      <c r="D210" s="244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  <c r="T210" s="199"/>
      <c r="U210" s="199"/>
      <c r="V210" s="199"/>
      <c r="W210" s="199"/>
      <c r="X210" s="199"/>
      <c r="Y210" s="199"/>
      <c r="Z210" s="199"/>
      <c r="AA210" s="199"/>
      <c r="AB210" s="199"/>
      <c r="AC210" s="241"/>
      <c r="AD210" s="199"/>
      <c r="AE210" s="199"/>
    </row>
    <row r="211" spans="1:31">
      <c r="D211" s="244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  <c r="T211" s="199"/>
      <c r="U211" s="199"/>
      <c r="V211" s="199"/>
      <c r="W211" s="199"/>
      <c r="X211" s="199"/>
      <c r="Y211" s="199"/>
      <c r="Z211" s="199"/>
      <c r="AA211" s="199"/>
      <c r="AB211" s="199"/>
      <c r="AC211" s="241"/>
      <c r="AD211" s="199"/>
      <c r="AE211" s="199"/>
    </row>
    <row r="212" spans="1:31">
      <c r="B212" s="521" t="s">
        <v>909</v>
      </c>
      <c r="C212" s="521"/>
      <c r="D212" s="244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  <c r="T212" s="199"/>
      <c r="U212" s="199"/>
      <c r="V212" s="199"/>
      <c r="W212" s="199"/>
      <c r="X212" s="199"/>
      <c r="Y212" s="199"/>
      <c r="Z212" s="199"/>
      <c r="AA212" s="199"/>
      <c r="AB212" s="199"/>
      <c r="AC212" s="241"/>
      <c r="AD212" s="199"/>
      <c r="AE212" s="199"/>
    </row>
    <row r="213" spans="1:31">
      <c r="D213" s="244"/>
      <c r="H213" s="234" t="s">
        <v>28</v>
      </c>
      <c r="I213" s="199"/>
      <c r="J213" s="199"/>
      <c r="K213" s="199"/>
      <c r="L213" s="199"/>
      <c r="M213" s="522" t="s">
        <v>910</v>
      </c>
      <c r="N213" s="522"/>
      <c r="O213" s="522"/>
      <c r="P213" s="522"/>
      <c r="Q213" s="522"/>
      <c r="R213" s="522"/>
      <c r="S213" s="522"/>
      <c r="T213" s="522"/>
      <c r="U213" s="199"/>
      <c r="V213" s="199"/>
      <c r="W213" s="199"/>
      <c r="X213" s="199"/>
      <c r="Y213" s="199"/>
      <c r="Z213" s="199"/>
      <c r="AA213" s="199"/>
      <c r="AB213" s="199"/>
      <c r="AC213" s="241"/>
    </row>
    <row r="214" spans="1:31">
      <c r="D214" s="244"/>
      <c r="I214" s="199"/>
      <c r="J214" s="199"/>
      <c r="K214" s="199"/>
      <c r="L214" s="199"/>
      <c r="M214" s="523" t="s">
        <v>911</v>
      </c>
      <c r="N214" s="523"/>
      <c r="O214" s="523"/>
      <c r="P214" s="523"/>
      <c r="Q214" s="523"/>
      <c r="R214" s="523"/>
      <c r="S214" s="523"/>
      <c r="T214" s="523"/>
      <c r="U214" s="199"/>
      <c r="V214" s="199"/>
      <c r="W214" s="199"/>
      <c r="X214" s="199"/>
      <c r="Y214" s="199"/>
      <c r="Z214" s="199"/>
      <c r="AA214" s="199"/>
      <c r="AB214" s="199"/>
      <c r="AC214" s="241"/>
    </row>
    <row r="215" spans="1:31">
      <c r="D215" s="244"/>
      <c r="I215" s="199"/>
      <c r="J215" s="199"/>
      <c r="K215" s="199"/>
      <c r="L215" s="199"/>
      <c r="M215" s="523" t="s">
        <v>912</v>
      </c>
      <c r="N215" s="523"/>
      <c r="O215" s="523"/>
      <c r="P215" s="523"/>
      <c r="Q215" s="523"/>
      <c r="R215" s="523"/>
      <c r="S215" s="523"/>
      <c r="T215" s="523"/>
      <c r="U215" s="199"/>
      <c r="V215" s="199"/>
      <c r="W215" s="199"/>
      <c r="X215" s="199"/>
      <c r="Y215" s="199"/>
      <c r="Z215" s="199"/>
      <c r="AA215" s="199"/>
      <c r="AB215" s="199"/>
      <c r="AC215" s="241"/>
    </row>
    <row r="216" spans="1:31">
      <c r="D216" s="244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  <c r="T216" s="199"/>
      <c r="U216" s="199"/>
      <c r="V216" s="199"/>
      <c r="W216" s="199"/>
      <c r="X216" s="199"/>
      <c r="Y216" s="199"/>
      <c r="Z216" s="199"/>
      <c r="AA216" s="199"/>
      <c r="AB216" s="199"/>
      <c r="AC216" s="241"/>
    </row>
    <row r="217" spans="1:31" ht="31.5">
      <c r="D217" s="263" t="s">
        <v>721</v>
      </c>
      <c r="G217" s="264" t="s">
        <v>913</v>
      </c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  <c r="T217" s="199"/>
      <c r="U217" s="199"/>
      <c r="V217" s="199"/>
      <c r="W217" s="199"/>
      <c r="X217" s="199"/>
      <c r="Y217" s="199"/>
      <c r="Z217" s="199"/>
      <c r="AA217" s="199"/>
      <c r="AB217" s="199"/>
      <c r="AC217" s="241"/>
    </row>
    <row r="218" spans="1:31" ht="31.5">
      <c r="D218" s="263" t="s">
        <v>722</v>
      </c>
      <c r="G218" s="264" t="s">
        <v>914</v>
      </c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  <c r="T218" s="199"/>
      <c r="U218" s="199"/>
      <c r="V218" s="199"/>
      <c r="W218" s="199"/>
      <c r="X218" s="199"/>
      <c r="Y218" s="199"/>
      <c r="Z218" s="199"/>
      <c r="AA218" s="199"/>
      <c r="AB218" s="199"/>
      <c r="AC218" s="241"/>
    </row>
    <row r="219" spans="1:31" ht="47.25">
      <c r="D219" s="263" t="s">
        <v>723</v>
      </c>
      <c r="G219" s="264" t="s">
        <v>915</v>
      </c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  <c r="T219" s="199"/>
      <c r="U219" s="199"/>
      <c r="V219" s="199"/>
      <c r="W219" s="199"/>
      <c r="X219" s="199"/>
      <c r="Y219" s="199"/>
      <c r="Z219" s="199"/>
      <c r="AA219" s="199"/>
      <c r="AB219" s="199"/>
      <c r="AC219" s="241"/>
    </row>
    <row r="220" spans="1:31" ht="47.25">
      <c r="D220" s="244"/>
      <c r="G220" s="264" t="s">
        <v>916</v>
      </c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  <c r="T220" s="199"/>
      <c r="U220" s="199"/>
      <c r="V220" s="199"/>
      <c r="W220" s="199"/>
      <c r="X220" s="199"/>
      <c r="Y220" s="199"/>
      <c r="Z220" s="199"/>
      <c r="AA220" s="199"/>
      <c r="AB220" s="199"/>
      <c r="AC220" s="241"/>
    </row>
    <row r="221" spans="1:31">
      <c r="D221" s="244"/>
      <c r="G221" s="265" t="s">
        <v>917</v>
      </c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  <c r="T221" s="199"/>
      <c r="U221" s="199"/>
      <c r="V221" s="199"/>
      <c r="W221" s="199"/>
      <c r="X221" s="199"/>
      <c r="Y221" s="199"/>
      <c r="Z221" s="199"/>
      <c r="AA221" s="199"/>
      <c r="AB221" s="199"/>
      <c r="AC221" s="241"/>
    </row>
    <row r="222" spans="1:31">
      <c r="D222" s="244"/>
      <c r="G222" s="264" t="s">
        <v>918</v>
      </c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  <c r="T222" s="199"/>
      <c r="U222" s="199"/>
      <c r="V222" s="199"/>
      <c r="W222" s="199"/>
      <c r="X222" s="199"/>
      <c r="Y222" s="199"/>
      <c r="Z222" s="199"/>
      <c r="AA222" s="199"/>
      <c r="AB222" s="199"/>
      <c r="AC222" s="241"/>
    </row>
    <row r="223" spans="1:31">
      <c r="D223" s="244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  <c r="T223" s="199"/>
      <c r="U223" s="199"/>
      <c r="V223" s="199"/>
      <c r="W223" s="199"/>
      <c r="X223" s="199"/>
      <c r="Y223" s="199"/>
      <c r="Z223" s="199"/>
      <c r="AA223" s="199"/>
      <c r="AB223" s="199"/>
      <c r="AC223" s="241"/>
    </row>
    <row r="224" spans="1:31">
      <c r="B224" s="161"/>
      <c r="D224" s="244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  <c r="T224" s="199"/>
      <c r="U224" s="199"/>
      <c r="V224" s="199"/>
      <c r="W224" s="199"/>
      <c r="X224" s="199"/>
      <c r="Y224" s="199"/>
      <c r="Z224" s="199"/>
      <c r="AA224" s="199"/>
      <c r="AB224" s="199"/>
      <c r="AC224" s="241"/>
      <c r="AE224" s="161"/>
    </row>
    <row r="225" spans="1:31" s="267" customFormat="1" ht="63" customHeight="1" thickBot="1">
      <c r="A225" s="536" t="s">
        <v>919</v>
      </c>
      <c r="B225" s="536"/>
      <c r="C225" s="536"/>
      <c r="D225" s="536"/>
      <c r="E225" s="536"/>
      <c r="F225" s="536"/>
      <c r="G225" s="536"/>
      <c r="H225" s="266"/>
      <c r="I225" s="266"/>
      <c r="J225" s="266"/>
      <c r="K225" s="266"/>
      <c r="L225" s="266"/>
      <c r="M225" s="266"/>
      <c r="N225" s="266"/>
      <c r="O225" s="266"/>
      <c r="P225" s="266"/>
      <c r="Q225" s="266"/>
      <c r="R225" s="266"/>
      <c r="S225" s="266"/>
      <c r="T225" s="266"/>
      <c r="U225" s="266"/>
      <c r="V225" s="266"/>
      <c r="W225" s="266"/>
      <c r="X225" s="266"/>
      <c r="Y225" s="266"/>
      <c r="Z225" s="266"/>
      <c r="AA225" s="266"/>
      <c r="AB225" s="266"/>
      <c r="AC225" s="266"/>
      <c r="AD225" s="266"/>
    </row>
    <row r="226" spans="1:31" s="271" customFormat="1" ht="69" customHeight="1" thickBot="1">
      <c r="A226" s="537" t="s">
        <v>920</v>
      </c>
      <c r="B226" s="538"/>
      <c r="C226" s="268"/>
      <c r="D226" s="539" t="s">
        <v>921</v>
      </c>
      <c r="E226" s="539"/>
      <c r="F226" s="539"/>
      <c r="G226" s="539" t="s">
        <v>922</v>
      </c>
      <c r="H226" s="269"/>
      <c r="I226" s="269"/>
      <c r="J226" s="269"/>
      <c r="K226" s="269"/>
      <c r="L226" s="269"/>
      <c r="M226" s="269"/>
      <c r="N226" s="269"/>
      <c r="O226" s="269"/>
      <c r="P226" s="269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  <c r="AD226" s="270"/>
    </row>
    <row r="227" spans="1:31" s="271" customFormat="1" ht="50.25" customHeight="1" thickBot="1">
      <c r="A227" s="540" t="s">
        <v>923</v>
      </c>
      <c r="B227" s="540"/>
      <c r="C227" s="540"/>
      <c r="D227" s="540" t="s">
        <v>924</v>
      </c>
      <c r="E227" s="540"/>
      <c r="F227" s="272" t="s">
        <v>925</v>
      </c>
      <c r="G227" s="539"/>
      <c r="H227" s="269"/>
      <c r="I227" s="269"/>
      <c r="J227" s="269"/>
      <c r="K227" s="269"/>
      <c r="L227" s="269"/>
      <c r="M227" s="269"/>
      <c r="N227" s="269"/>
      <c r="O227" s="269"/>
      <c r="P227" s="269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  <c r="AD227" s="270"/>
    </row>
    <row r="228" spans="1:31" s="276" customFormat="1" ht="50.25" customHeight="1">
      <c r="A228" s="524"/>
      <c r="B228" s="524"/>
      <c r="C228" s="524"/>
      <c r="D228" s="525"/>
      <c r="E228" s="525"/>
      <c r="F228" s="273"/>
      <c r="G228" s="526">
        <f>C226-F231</f>
        <v>0</v>
      </c>
      <c r="H228" s="274"/>
      <c r="I228" s="274"/>
      <c r="J228" s="274"/>
      <c r="K228" s="274"/>
      <c r="L228" s="274"/>
      <c r="M228" s="274"/>
      <c r="N228" s="274"/>
      <c r="O228" s="274"/>
      <c r="P228" s="274"/>
      <c r="Q228" s="274"/>
      <c r="R228" s="274"/>
      <c r="S228" s="274"/>
      <c r="T228" s="274"/>
      <c r="U228" s="274"/>
      <c r="V228" s="274"/>
      <c r="W228" s="274"/>
      <c r="X228" s="274"/>
      <c r="Y228" s="274"/>
      <c r="Z228" s="274"/>
      <c r="AA228" s="274"/>
      <c r="AB228" s="274"/>
      <c r="AC228" s="274"/>
      <c r="AD228" s="275"/>
    </row>
    <row r="229" spans="1:31" s="276" customFormat="1" ht="50.25" customHeight="1">
      <c r="A229" s="529"/>
      <c r="B229" s="529"/>
      <c r="C229" s="529"/>
      <c r="D229" s="530"/>
      <c r="E229" s="530"/>
      <c r="F229" s="277"/>
      <c r="G229" s="527"/>
      <c r="H229" s="274"/>
      <c r="I229" s="274"/>
      <c r="J229" s="274"/>
      <c r="K229" s="274"/>
      <c r="L229" s="274"/>
      <c r="M229" s="274"/>
      <c r="N229" s="274"/>
      <c r="O229" s="274"/>
      <c r="P229" s="274"/>
      <c r="Q229" s="274"/>
      <c r="R229" s="274"/>
      <c r="S229" s="274"/>
      <c r="T229" s="274"/>
      <c r="U229" s="274"/>
      <c r="V229" s="274"/>
      <c r="W229" s="274"/>
      <c r="X229" s="274"/>
      <c r="Y229" s="274"/>
      <c r="Z229" s="274"/>
      <c r="AA229" s="274"/>
      <c r="AB229" s="274"/>
      <c r="AC229" s="274"/>
      <c r="AD229" s="275"/>
    </row>
    <row r="230" spans="1:31" s="276" customFormat="1" ht="50.25" customHeight="1" thickBot="1">
      <c r="A230" s="531"/>
      <c r="B230" s="531"/>
      <c r="C230" s="531"/>
      <c r="D230" s="532"/>
      <c r="E230" s="532"/>
      <c r="F230" s="278"/>
      <c r="G230" s="527"/>
      <c r="H230" s="274"/>
      <c r="I230" s="274"/>
      <c r="J230" s="274"/>
      <c r="K230" s="274"/>
      <c r="L230" s="274"/>
      <c r="M230" s="274"/>
      <c r="N230" s="274"/>
      <c r="O230" s="274"/>
      <c r="P230" s="274"/>
      <c r="Q230" s="274"/>
      <c r="R230" s="274"/>
      <c r="S230" s="274"/>
      <c r="T230" s="274"/>
      <c r="U230" s="274"/>
      <c r="V230" s="274"/>
      <c r="W230" s="274"/>
      <c r="X230" s="274"/>
      <c r="Y230" s="274"/>
      <c r="Z230" s="274"/>
      <c r="AA230" s="274"/>
      <c r="AB230" s="274"/>
      <c r="AC230" s="274"/>
      <c r="AD230" s="275"/>
    </row>
    <row r="231" spans="1:31" s="276" customFormat="1" ht="50.25" customHeight="1" thickBot="1">
      <c r="A231" s="533" t="s">
        <v>926</v>
      </c>
      <c r="B231" s="534"/>
      <c r="C231" s="534"/>
      <c r="D231" s="534"/>
      <c r="E231" s="535"/>
      <c r="F231" s="279">
        <f>SUM(F228:F230)</f>
        <v>0</v>
      </c>
      <c r="G231" s="528"/>
      <c r="H231" s="274"/>
      <c r="I231" s="274"/>
      <c r="J231" s="274"/>
      <c r="K231" s="274"/>
      <c r="L231" s="274"/>
      <c r="M231" s="274"/>
      <c r="N231" s="274"/>
      <c r="O231" s="274"/>
      <c r="P231" s="274"/>
      <c r="Q231" s="274"/>
      <c r="R231" s="274"/>
      <c r="S231" s="274"/>
      <c r="T231" s="274"/>
      <c r="U231" s="274"/>
      <c r="V231" s="274"/>
      <c r="W231" s="274"/>
      <c r="X231" s="274"/>
      <c r="Y231" s="274"/>
      <c r="Z231" s="274"/>
      <c r="AA231" s="274"/>
      <c r="AB231" s="274"/>
      <c r="AC231" s="274"/>
      <c r="AD231" s="275"/>
    </row>
    <row r="232" spans="1:31">
      <c r="B232" s="161"/>
      <c r="D232" s="244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  <c r="T232" s="199"/>
      <c r="U232" s="199"/>
      <c r="V232" s="199"/>
      <c r="W232" s="199"/>
      <c r="X232" s="199"/>
      <c r="Y232" s="199"/>
      <c r="Z232" s="199"/>
      <c r="AA232" s="199"/>
      <c r="AB232" s="199"/>
      <c r="AC232" s="241"/>
      <c r="AE232" s="161"/>
    </row>
    <row r="233" spans="1:31">
      <c r="B233" s="161"/>
      <c r="D233" s="244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  <c r="T233" s="199"/>
      <c r="U233" s="199"/>
      <c r="V233" s="199"/>
      <c r="W233" s="199"/>
      <c r="X233" s="199"/>
      <c r="Y233" s="199"/>
      <c r="Z233" s="199"/>
      <c r="AA233" s="199"/>
      <c r="AB233" s="199"/>
      <c r="AC233" s="241"/>
      <c r="AE233" s="161"/>
    </row>
    <row r="234" spans="1:31">
      <c r="B234" s="161"/>
      <c r="D234" s="244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  <c r="T234" s="199"/>
      <c r="U234" s="199"/>
      <c r="V234" s="199"/>
      <c r="W234" s="199"/>
      <c r="X234" s="199"/>
      <c r="Y234" s="199"/>
      <c r="Z234" s="199"/>
      <c r="AA234" s="199"/>
      <c r="AB234" s="199"/>
      <c r="AC234" s="241"/>
      <c r="AE234" s="161"/>
    </row>
    <row r="235" spans="1:31">
      <c r="B235" s="161"/>
      <c r="D235" s="244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  <c r="T235" s="199"/>
      <c r="U235" s="199"/>
      <c r="V235" s="199"/>
      <c r="W235" s="199"/>
      <c r="X235" s="199"/>
      <c r="Y235" s="199"/>
      <c r="Z235" s="199"/>
      <c r="AA235" s="199"/>
      <c r="AB235" s="199"/>
      <c r="AC235" s="241"/>
      <c r="AE235" s="161"/>
    </row>
    <row r="236" spans="1:31">
      <c r="B236" s="161"/>
      <c r="D236" s="244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  <c r="T236" s="199"/>
      <c r="U236" s="199"/>
      <c r="V236" s="199"/>
      <c r="W236" s="199"/>
      <c r="X236" s="199"/>
      <c r="Y236" s="199"/>
      <c r="Z236" s="199"/>
      <c r="AA236" s="199"/>
      <c r="AB236" s="199"/>
      <c r="AC236" s="241"/>
      <c r="AE236" s="161"/>
    </row>
    <row r="237" spans="1:31">
      <c r="B237" s="161"/>
      <c r="D237" s="244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  <c r="T237" s="199"/>
      <c r="U237" s="199"/>
      <c r="V237" s="199"/>
      <c r="W237" s="199"/>
      <c r="X237" s="199"/>
      <c r="Y237" s="199"/>
      <c r="Z237" s="199"/>
      <c r="AA237" s="199"/>
      <c r="AB237" s="199"/>
      <c r="AC237" s="241"/>
      <c r="AE237" s="161"/>
    </row>
    <row r="238" spans="1:31">
      <c r="B238" s="161"/>
      <c r="D238" s="244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  <c r="T238" s="199"/>
      <c r="U238" s="199"/>
      <c r="V238" s="199"/>
      <c r="W238" s="199"/>
      <c r="X238" s="199"/>
      <c r="Y238" s="199"/>
      <c r="Z238" s="199"/>
      <c r="AA238" s="199"/>
      <c r="AB238" s="199"/>
      <c r="AC238" s="241"/>
      <c r="AE238" s="161"/>
    </row>
    <row r="239" spans="1:31">
      <c r="B239" s="161"/>
      <c r="D239" s="244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  <c r="T239" s="199"/>
      <c r="U239" s="199"/>
      <c r="V239" s="199"/>
      <c r="W239" s="199"/>
      <c r="X239" s="199"/>
      <c r="Y239" s="199"/>
      <c r="Z239" s="199"/>
      <c r="AA239" s="199"/>
      <c r="AB239" s="199"/>
      <c r="AC239" s="241"/>
      <c r="AE239" s="161"/>
    </row>
    <row r="240" spans="1:31">
      <c r="B240" s="161"/>
      <c r="D240" s="244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  <c r="T240" s="199"/>
      <c r="U240" s="199"/>
      <c r="V240" s="199"/>
      <c r="W240" s="199"/>
      <c r="X240" s="199"/>
      <c r="Y240" s="199"/>
      <c r="Z240" s="199"/>
      <c r="AA240" s="199"/>
      <c r="AB240" s="199"/>
      <c r="AC240" s="241"/>
      <c r="AE240" s="161"/>
    </row>
    <row r="241" spans="2:31">
      <c r="B241" s="161"/>
      <c r="D241" s="244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  <c r="T241" s="199"/>
      <c r="U241" s="199"/>
      <c r="V241" s="199"/>
      <c r="W241" s="199"/>
      <c r="X241" s="199"/>
      <c r="Y241" s="199"/>
      <c r="Z241" s="199"/>
      <c r="AA241" s="199"/>
      <c r="AB241" s="199"/>
      <c r="AC241" s="241"/>
      <c r="AE241" s="161"/>
    </row>
    <row r="242" spans="2:31">
      <c r="B242" s="161"/>
      <c r="D242" s="244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  <c r="T242" s="199"/>
      <c r="U242" s="199"/>
      <c r="V242" s="199"/>
      <c r="W242" s="199"/>
      <c r="X242" s="199"/>
      <c r="Y242" s="199"/>
      <c r="Z242" s="199"/>
      <c r="AA242" s="199"/>
      <c r="AB242" s="199"/>
      <c r="AC242" s="241"/>
      <c r="AE242" s="161"/>
    </row>
    <row r="243" spans="2:31">
      <c r="B243" s="161"/>
      <c r="D243" s="244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  <c r="T243" s="199"/>
      <c r="U243" s="199"/>
      <c r="V243" s="199"/>
      <c r="W243" s="199"/>
      <c r="X243" s="199"/>
      <c r="Y243" s="199"/>
      <c r="Z243" s="199"/>
      <c r="AA243" s="199"/>
      <c r="AB243" s="199"/>
      <c r="AC243" s="241"/>
      <c r="AE243" s="161"/>
    </row>
    <row r="244" spans="2:31">
      <c r="B244" s="161"/>
      <c r="D244" s="244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  <c r="T244" s="199"/>
      <c r="U244" s="199"/>
      <c r="V244" s="199"/>
      <c r="W244" s="199"/>
      <c r="X244" s="199"/>
      <c r="Y244" s="199"/>
      <c r="Z244" s="199"/>
      <c r="AA244" s="199"/>
      <c r="AB244" s="199"/>
      <c r="AC244" s="241"/>
      <c r="AE244" s="161"/>
    </row>
    <row r="245" spans="2:31">
      <c r="B245" s="161"/>
      <c r="D245" s="244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  <c r="T245" s="199"/>
      <c r="U245" s="199"/>
      <c r="V245" s="199"/>
      <c r="W245" s="199"/>
      <c r="X245" s="199"/>
      <c r="Y245" s="199"/>
      <c r="Z245" s="199"/>
      <c r="AA245" s="199"/>
      <c r="AB245" s="199"/>
      <c r="AC245" s="241"/>
      <c r="AE245" s="161"/>
    </row>
    <row r="246" spans="2:31">
      <c r="B246" s="161"/>
      <c r="D246" s="244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  <c r="T246" s="199"/>
      <c r="U246" s="199"/>
      <c r="V246" s="199"/>
      <c r="W246" s="199"/>
      <c r="X246" s="199"/>
      <c r="Y246" s="199"/>
      <c r="Z246" s="199"/>
      <c r="AA246" s="199"/>
      <c r="AB246" s="199"/>
      <c r="AC246" s="241"/>
      <c r="AE246" s="161"/>
    </row>
    <row r="247" spans="2:31">
      <c r="B247" s="161"/>
      <c r="D247" s="244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  <c r="T247" s="199"/>
      <c r="U247" s="199"/>
      <c r="V247" s="199"/>
      <c r="W247" s="199"/>
      <c r="X247" s="199"/>
      <c r="Y247" s="199"/>
      <c r="Z247" s="199"/>
      <c r="AA247" s="199"/>
      <c r="AB247" s="199"/>
      <c r="AC247" s="241"/>
      <c r="AE247" s="161"/>
    </row>
    <row r="248" spans="2:31">
      <c r="B248" s="161"/>
      <c r="D248" s="244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  <c r="T248" s="199"/>
      <c r="U248" s="199"/>
      <c r="V248" s="199"/>
      <c r="W248" s="199"/>
      <c r="X248" s="199"/>
      <c r="Y248" s="199"/>
      <c r="Z248" s="199"/>
      <c r="AA248" s="199"/>
      <c r="AB248" s="199"/>
      <c r="AC248" s="241"/>
      <c r="AE248" s="161"/>
    </row>
    <row r="249" spans="2:31">
      <c r="B249" s="161"/>
      <c r="D249" s="244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  <c r="T249" s="199"/>
      <c r="U249" s="199"/>
      <c r="V249" s="199"/>
      <c r="W249" s="199"/>
      <c r="X249" s="199"/>
      <c r="Y249" s="199"/>
      <c r="Z249" s="199"/>
      <c r="AA249" s="199"/>
      <c r="AB249" s="199"/>
      <c r="AC249" s="241"/>
      <c r="AE249" s="161"/>
    </row>
    <row r="250" spans="2:31">
      <c r="B250" s="161"/>
      <c r="D250" s="244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  <c r="T250" s="199"/>
      <c r="U250" s="199"/>
      <c r="V250" s="199"/>
      <c r="W250" s="199"/>
      <c r="X250" s="199"/>
      <c r="Y250" s="199"/>
      <c r="Z250" s="199"/>
      <c r="AA250" s="199"/>
      <c r="AB250" s="199"/>
      <c r="AC250" s="241"/>
      <c r="AE250" s="161"/>
    </row>
    <row r="251" spans="2:31">
      <c r="B251" s="161"/>
      <c r="D251" s="244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  <c r="T251" s="199"/>
      <c r="U251" s="199"/>
      <c r="V251" s="199"/>
      <c r="W251" s="199"/>
      <c r="X251" s="199"/>
      <c r="Y251" s="199"/>
      <c r="Z251" s="199"/>
      <c r="AA251" s="199"/>
      <c r="AB251" s="199"/>
      <c r="AC251" s="241"/>
      <c r="AE251" s="161"/>
    </row>
    <row r="252" spans="2:31">
      <c r="B252" s="161"/>
      <c r="D252" s="244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  <c r="T252" s="199"/>
      <c r="U252" s="199"/>
      <c r="V252" s="199"/>
      <c r="W252" s="199"/>
      <c r="X252" s="199"/>
      <c r="Y252" s="199"/>
      <c r="Z252" s="199"/>
      <c r="AA252" s="199"/>
      <c r="AB252" s="199"/>
      <c r="AC252" s="241"/>
      <c r="AE252" s="161"/>
    </row>
    <row r="253" spans="2:31">
      <c r="B253" s="161"/>
      <c r="D253" s="244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  <c r="T253" s="199"/>
      <c r="U253" s="199"/>
      <c r="V253" s="199"/>
      <c r="W253" s="199"/>
      <c r="X253" s="199"/>
      <c r="Y253" s="199"/>
      <c r="Z253" s="199"/>
      <c r="AA253" s="199"/>
      <c r="AB253" s="199"/>
      <c r="AC253" s="241"/>
      <c r="AE253" s="161"/>
    </row>
    <row r="254" spans="2:31">
      <c r="B254" s="161"/>
      <c r="D254" s="244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  <c r="T254" s="199"/>
      <c r="U254" s="199"/>
      <c r="V254" s="199"/>
      <c r="W254" s="199"/>
      <c r="X254" s="199"/>
      <c r="Y254" s="199"/>
      <c r="Z254" s="199"/>
      <c r="AA254" s="199"/>
      <c r="AB254" s="199"/>
      <c r="AC254" s="241"/>
      <c r="AE254" s="161"/>
    </row>
    <row r="255" spans="2:31">
      <c r="B255" s="161"/>
      <c r="D255" s="244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  <c r="T255" s="199"/>
      <c r="U255" s="199"/>
      <c r="V255" s="199"/>
      <c r="W255" s="199"/>
      <c r="X255" s="199"/>
      <c r="Y255" s="199"/>
      <c r="Z255" s="199"/>
      <c r="AA255" s="199"/>
      <c r="AB255" s="199"/>
      <c r="AC255" s="241"/>
      <c r="AE255" s="161"/>
    </row>
    <row r="256" spans="2:31">
      <c r="B256" s="161"/>
      <c r="D256" s="244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  <c r="T256" s="199"/>
      <c r="U256" s="199"/>
      <c r="V256" s="199"/>
      <c r="W256" s="199"/>
      <c r="X256" s="199"/>
      <c r="Y256" s="199"/>
      <c r="Z256" s="199"/>
      <c r="AA256" s="199"/>
      <c r="AB256" s="199"/>
      <c r="AC256" s="241"/>
      <c r="AE256" s="161"/>
    </row>
    <row r="257" spans="2:31">
      <c r="B257" s="161"/>
      <c r="D257" s="244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  <c r="T257" s="199"/>
      <c r="U257" s="199"/>
      <c r="V257" s="199"/>
      <c r="W257" s="199"/>
      <c r="X257" s="199"/>
      <c r="Y257" s="199"/>
      <c r="Z257" s="199"/>
      <c r="AA257" s="199"/>
      <c r="AB257" s="199"/>
      <c r="AC257" s="241"/>
      <c r="AE257" s="161"/>
    </row>
    <row r="258" spans="2:31">
      <c r="B258" s="161"/>
      <c r="D258" s="244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  <c r="T258" s="199"/>
      <c r="U258" s="199"/>
      <c r="V258" s="199"/>
      <c r="W258" s="199"/>
      <c r="X258" s="199"/>
      <c r="Y258" s="199"/>
      <c r="Z258" s="199"/>
      <c r="AA258" s="199"/>
      <c r="AB258" s="199"/>
      <c r="AC258" s="241"/>
      <c r="AE258" s="161"/>
    </row>
    <row r="259" spans="2:31">
      <c r="B259" s="161"/>
      <c r="D259" s="244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  <c r="T259" s="199"/>
      <c r="U259" s="199"/>
      <c r="V259" s="199"/>
      <c r="W259" s="199"/>
      <c r="X259" s="199"/>
      <c r="Y259" s="199"/>
      <c r="Z259" s="199"/>
      <c r="AA259" s="199"/>
      <c r="AB259" s="199"/>
      <c r="AC259" s="241"/>
      <c r="AE259" s="161"/>
    </row>
    <row r="260" spans="2:31">
      <c r="B260" s="161"/>
      <c r="D260" s="244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  <c r="T260" s="199"/>
      <c r="U260" s="199"/>
      <c r="V260" s="199"/>
      <c r="W260" s="199"/>
      <c r="X260" s="199"/>
      <c r="Y260" s="199"/>
      <c r="Z260" s="199"/>
      <c r="AA260" s="199"/>
      <c r="AB260" s="199"/>
      <c r="AC260" s="241"/>
      <c r="AE260" s="161"/>
    </row>
    <row r="261" spans="2:31">
      <c r="B261" s="161"/>
      <c r="D261" s="244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  <c r="T261" s="199"/>
      <c r="U261" s="199"/>
      <c r="V261" s="199"/>
      <c r="W261" s="199"/>
      <c r="X261" s="199"/>
      <c r="Y261" s="199"/>
      <c r="Z261" s="199"/>
      <c r="AA261" s="199"/>
      <c r="AB261" s="199"/>
      <c r="AC261" s="241"/>
      <c r="AE261" s="161"/>
    </row>
    <row r="262" spans="2:31">
      <c r="B262" s="161"/>
      <c r="D262" s="244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  <c r="T262" s="199"/>
      <c r="U262" s="199"/>
      <c r="V262" s="199"/>
      <c r="W262" s="199"/>
      <c r="X262" s="199"/>
      <c r="Y262" s="199"/>
      <c r="Z262" s="199"/>
      <c r="AA262" s="199"/>
      <c r="AB262" s="199"/>
      <c r="AC262" s="241"/>
      <c r="AE262" s="161"/>
    </row>
    <row r="263" spans="2:31">
      <c r="B263" s="161"/>
      <c r="D263" s="244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  <c r="T263" s="199"/>
      <c r="U263" s="199"/>
      <c r="V263" s="199"/>
      <c r="W263" s="199"/>
      <c r="X263" s="199"/>
      <c r="Y263" s="199"/>
      <c r="Z263" s="199"/>
      <c r="AA263" s="199"/>
      <c r="AB263" s="199"/>
      <c r="AC263" s="241"/>
      <c r="AE263" s="161"/>
    </row>
    <row r="264" spans="2:31">
      <c r="B264" s="161"/>
      <c r="D264" s="244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  <c r="T264" s="199"/>
      <c r="U264" s="199"/>
      <c r="V264" s="199"/>
      <c r="W264" s="199"/>
      <c r="X264" s="199"/>
      <c r="Y264" s="199"/>
      <c r="Z264" s="199"/>
      <c r="AA264" s="199"/>
      <c r="AB264" s="199"/>
      <c r="AC264" s="241"/>
      <c r="AE264" s="161"/>
    </row>
    <row r="265" spans="2:31">
      <c r="B265" s="161"/>
      <c r="D265" s="244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  <c r="T265" s="199"/>
      <c r="U265" s="199"/>
      <c r="V265" s="199"/>
      <c r="W265" s="199"/>
      <c r="X265" s="199"/>
      <c r="Y265" s="199"/>
      <c r="Z265" s="199"/>
      <c r="AA265" s="199"/>
      <c r="AB265" s="199"/>
      <c r="AC265" s="241"/>
      <c r="AE265" s="161"/>
    </row>
    <row r="266" spans="2:31">
      <c r="B266" s="161"/>
      <c r="D266" s="244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  <c r="T266" s="199"/>
      <c r="U266" s="199"/>
      <c r="V266" s="199"/>
      <c r="W266" s="199"/>
      <c r="X266" s="199"/>
      <c r="Y266" s="199"/>
      <c r="Z266" s="199"/>
      <c r="AA266" s="199"/>
      <c r="AB266" s="199"/>
      <c r="AC266" s="241"/>
      <c r="AE266" s="161"/>
    </row>
    <row r="267" spans="2:31">
      <c r="B267" s="161"/>
      <c r="D267" s="244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  <c r="T267" s="199"/>
      <c r="U267" s="199"/>
      <c r="V267" s="199"/>
      <c r="W267" s="199"/>
      <c r="X267" s="199"/>
      <c r="Y267" s="199"/>
      <c r="Z267" s="199"/>
      <c r="AA267" s="199"/>
      <c r="AB267" s="199"/>
      <c r="AC267" s="241"/>
      <c r="AE267" s="161"/>
    </row>
    <row r="268" spans="2:31">
      <c r="B268" s="161"/>
      <c r="D268" s="244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  <c r="T268" s="199"/>
      <c r="U268" s="199"/>
      <c r="V268" s="199"/>
      <c r="W268" s="199"/>
      <c r="X268" s="199"/>
      <c r="Y268" s="199"/>
      <c r="Z268" s="199"/>
      <c r="AA268" s="199"/>
      <c r="AB268" s="199"/>
      <c r="AC268" s="241"/>
      <c r="AE268" s="161"/>
    </row>
    <row r="269" spans="2:31">
      <c r="B269" s="161"/>
      <c r="D269" s="244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  <c r="T269" s="199"/>
      <c r="U269" s="199"/>
      <c r="V269" s="199"/>
      <c r="W269" s="199"/>
      <c r="X269" s="199"/>
      <c r="Y269" s="199"/>
      <c r="Z269" s="199"/>
      <c r="AA269" s="199"/>
      <c r="AB269" s="199"/>
      <c r="AC269" s="241"/>
      <c r="AE269" s="161"/>
    </row>
    <row r="270" spans="2:31">
      <c r="B270" s="161"/>
      <c r="D270" s="244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  <c r="T270" s="199"/>
      <c r="U270" s="199"/>
      <c r="V270" s="199"/>
      <c r="W270" s="199"/>
      <c r="X270" s="199"/>
      <c r="Y270" s="199"/>
      <c r="Z270" s="199"/>
      <c r="AA270" s="199"/>
      <c r="AB270" s="199"/>
      <c r="AC270" s="241"/>
      <c r="AE270" s="161"/>
    </row>
    <row r="271" spans="2:31">
      <c r="B271" s="161"/>
      <c r="D271" s="244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  <c r="T271" s="199"/>
      <c r="U271" s="199"/>
      <c r="V271" s="199"/>
      <c r="W271" s="199"/>
      <c r="X271" s="199"/>
      <c r="Y271" s="199"/>
      <c r="Z271" s="199"/>
      <c r="AA271" s="199"/>
      <c r="AB271" s="199"/>
      <c r="AC271" s="241"/>
      <c r="AE271" s="161"/>
    </row>
    <row r="272" spans="2:31">
      <c r="B272" s="161"/>
      <c r="D272" s="244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  <c r="T272" s="199"/>
      <c r="U272" s="199"/>
      <c r="V272" s="199"/>
      <c r="W272" s="199"/>
      <c r="X272" s="199"/>
      <c r="Y272" s="199"/>
      <c r="Z272" s="199"/>
      <c r="AA272" s="199"/>
      <c r="AB272" s="199"/>
      <c r="AC272" s="241"/>
      <c r="AE272" s="161"/>
    </row>
    <row r="273" spans="2:31">
      <c r="B273" s="161"/>
      <c r="D273" s="244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  <c r="T273" s="199"/>
      <c r="U273" s="199"/>
      <c r="V273" s="199"/>
      <c r="W273" s="199"/>
      <c r="X273" s="199"/>
      <c r="Y273" s="199"/>
      <c r="Z273" s="199"/>
      <c r="AA273" s="199"/>
      <c r="AB273" s="199"/>
      <c r="AC273" s="241"/>
      <c r="AE273" s="161"/>
    </row>
    <row r="274" spans="2:31">
      <c r="B274" s="161"/>
      <c r="D274" s="244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  <c r="T274" s="199"/>
      <c r="U274" s="199"/>
      <c r="V274" s="199"/>
      <c r="W274" s="199"/>
      <c r="X274" s="199"/>
      <c r="Y274" s="199"/>
      <c r="Z274" s="199"/>
      <c r="AA274" s="199"/>
      <c r="AB274" s="199"/>
      <c r="AC274" s="241"/>
      <c r="AE274" s="161"/>
    </row>
    <row r="275" spans="2:31">
      <c r="B275" s="161"/>
      <c r="D275" s="244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  <c r="T275" s="199"/>
      <c r="U275" s="199"/>
      <c r="V275" s="199"/>
      <c r="W275" s="199"/>
      <c r="X275" s="199"/>
      <c r="Y275" s="199"/>
      <c r="Z275" s="199"/>
      <c r="AA275" s="199"/>
      <c r="AB275" s="199"/>
      <c r="AC275" s="241"/>
      <c r="AE275" s="161"/>
    </row>
    <row r="276" spans="2:31">
      <c r="B276" s="161"/>
      <c r="D276" s="244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  <c r="T276" s="199"/>
      <c r="U276" s="199"/>
      <c r="V276" s="199"/>
      <c r="W276" s="199"/>
      <c r="X276" s="199"/>
      <c r="Y276" s="199"/>
      <c r="Z276" s="199"/>
      <c r="AA276" s="199"/>
      <c r="AB276" s="199"/>
      <c r="AC276" s="241"/>
      <c r="AE276" s="161"/>
    </row>
    <row r="277" spans="2:31">
      <c r="B277" s="161"/>
      <c r="D277" s="244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  <c r="T277" s="199"/>
      <c r="U277" s="199"/>
      <c r="V277" s="199"/>
      <c r="W277" s="199"/>
      <c r="X277" s="199"/>
      <c r="Y277" s="199"/>
      <c r="Z277" s="199"/>
      <c r="AA277" s="199"/>
      <c r="AB277" s="199"/>
      <c r="AC277" s="241"/>
      <c r="AE277" s="161"/>
    </row>
    <row r="278" spans="2:31">
      <c r="B278" s="161"/>
      <c r="D278" s="244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  <c r="T278" s="199"/>
      <c r="U278" s="199"/>
      <c r="V278" s="199"/>
      <c r="W278" s="199"/>
      <c r="X278" s="199"/>
      <c r="Y278" s="199"/>
      <c r="Z278" s="199"/>
      <c r="AA278" s="199"/>
      <c r="AB278" s="199"/>
      <c r="AC278" s="241"/>
      <c r="AE278" s="161"/>
    </row>
    <row r="279" spans="2:31">
      <c r="B279" s="161"/>
      <c r="D279" s="244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  <c r="T279" s="199"/>
      <c r="U279" s="199"/>
      <c r="V279" s="199"/>
      <c r="W279" s="199"/>
      <c r="X279" s="199"/>
      <c r="Y279" s="199"/>
      <c r="Z279" s="199"/>
      <c r="AA279" s="199"/>
      <c r="AB279" s="199"/>
      <c r="AC279" s="241"/>
      <c r="AE279" s="161"/>
    </row>
    <row r="280" spans="2:31">
      <c r="B280" s="161"/>
      <c r="D280" s="244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  <c r="T280" s="199"/>
      <c r="U280" s="199"/>
      <c r="V280" s="199"/>
      <c r="W280" s="199"/>
      <c r="X280" s="199"/>
      <c r="Y280" s="199"/>
      <c r="Z280" s="199"/>
      <c r="AA280" s="199"/>
      <c r="AB280" s="199"/>
      <c r="AC280" s="241"/>
      <c r="AE280" s="161"/>
    </row>
    <row r="281" spans="2:31">
      <c r="B281" s="161"/>
      <c r="D281" s="244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  <c r="T281" s="199"/>
      <c r="U281" s="199"/>
      <c r="V281" s="199"/>
      <c r="W281" s="199"/>
      <c r="X281" s="199"/>
      <c r="Y281" s="199"/>
      <c r="Z281" s="199"/>
      <c r="AA281" s="199"/>
      <c r="AB281" s="199"/>
      <c r="AC281" s="241"/>
      <c r="AE281" s="161"/>
    </row>
    <row r="282" spans="2:31">
      <c r="B282" s="161"/>
      <c r="D282" s="244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  <c r="T282" s="199"/>
      <c r="U282" s="199"/>
      <c r="V282" s="199"/>
      <c r="W282" s="199"/>
      <c r="X282" s="199"/>
      <c r="Y282" s="199"/>
      <c r="Z282" s="199"/>
      <c r="AA282" s="199"/>
      <c r="AB282" s="199"/>
      <c r="AC282" s="241"/>
      <c r="AE282" s="161"/>
    </row>
    <row r="283" spans="2:31">
      <c r="B283" s="161"/>
      <c r="D283" s="244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  <c r="T283" s="199"/>
      <c r="U283" s="199"/>
      <c r="V283" s="199"/>
      <c r="W283" s="199"/>
      <c r="X283" s="199"/>
      <c r="Y283" s="199"/>
      <c r="Z283" s="199"/>
      <c r="AA283" s="199"/>
      <c r="AB283" s="199"/>
      <c r="AC283" s="241"/>
      <c r="AE283" s="161"/>
    </row>
    <row r="284" spans="2:31">
      <c r="B284" s="161"/>
      <c r="D284" s="244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  <c r="T284" s="199"/>
      <c r="U284" s="199"/>
      <c r="V284" s="199"/>
      <c r="W284" s="199"/>
      <c r="X284" s="199"/>
      <c r="Y284" s="199"/>
      <c r="Z284" s="199"/>
      <c r="AA284" s="199"/>
      <c r="AB284" s="199"/>
      <c r="AC284" s="241"/>
      <c r="AE284" s="161"/>
    </row>
    <row r="285" spans="2:31">
      <c r="B285" s="161"/>
      <c r="D285" s="244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  <c r="T285" s="199"/>
      <c r="U285" s="199"/>
      <c r="V285" s="199"/>
      <c r="W285" s="199"/>
      <c r="X285" s="199"/>
      <c r="Y285" s="199"/>
      <c r="Z285" s="199"/>
      <c r="AA285" s="199"/>
      <c r="AB285" s="199"/>
      <c r="AC285" s="241"/>
      <c r="AE285" s="161"/>
    </row>
    <row r="286" spans="2:31">
      <c r="B286" s="161"/>
      <c r="D286" s="244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  <c r="T286" s="199"/>
      <c r="U286" s="199"/>
      <c r="V286" s="199"/>
      <c r="W286" s="199"/>
      <c r="X286" s="199"/>
      <c r="Y286" s="199"/>
      <c r="Z286" s="199"/>
      <c r="AA286" s="199"/>
      <c r="AB286" s="199"/>
      <c r="AC286" s="241"/>
      <c r="AE286" s="161"/>
    </row>
    <row r="287" spans="2:31">
      <c r="B287" s="161"/>
      <c r="D287" s="244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  <c r="T287" s="199"/>
      <c r="U287" s="199"/>
      <c r="V287" s="199"/>
      <c r="W287" s="199"/>
      <c r="X287" s="199"/>
      <c r="Y287" s="199"/>
      <c r="Z287" s="199"/>
      <c r="AA287" s="199"/>
      <c r="AB287" s="199"/>
      <c r="AC287" s="241"/>
      <c r="AE287" s="161"/>
    </row>
    <row r="288" spans="2:31">
      <c r="B288" s="161"/>
      <c r="D288" s="244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  <c r="T288" s="199"/>
      <c r="U288" s="199"/>
      <c r="V288" s="199"/>
      <c r="W288" s="199"/>
      <c r="X288" s="199"/>
      <c r="Y288" s="199"/>
      <c r="Z288" s="199"/>
      <c r="AA288" s="199"/>
      <c r="AB288" s="199"/>
      <c r="AC288" s="241"/>
      <c r="AE288" s="161"/>
    </row>
    <row r="289" spans="2:31">
      <c r="B289" s="161"/>
      <c r="D289" s="244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  <c r="T289" s="199"/>
      <c r="U289" s="199"/>
      <c r="V289" s="199"/>
      <c r="W289" s="199"/>
      <c r="X289" s="199"/>
      <c r="Y289" s="199"/>
      <c r="Z289" s="199"/>
      <c r="AA289" s="199"/>
      <c r="AB289" s="199"/>
      <c r="AC289" s="241"/>
      <c r="AE289" s="161"/>
    </row>
    <row r="290" spans="2:31">
      <c r="B290" s="161"/>
      <c r="D290" s="244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  <c r="T290" s="199"/>
      <c r="U290" s="199"/>
      <c r="V290" s="199"/>
      <c r="W290" s="199"/>
      <c r="X290" s="199"/>
      <c r="Y290" s="199"/>
      <c r="Z290" s="199"/>
      <c r="AA290" s="199"/>
      <c r="AB290" s="199"/>
      <c r="AC290" s="241"/>
      <c r="AE290" s="161"/>
    </row>
    <row r="291" spans="2:31">
      <c r="B291" s="161"/>
      <c r="D291" s="244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  <c r="T291" s="199"/>
      <c r="U291" s="199"/>
      <c r="V291" s="199"/>
      <c r="W291" s="199"/>
      <c r="X291" s="199"/>
      <c r="Y291" s="199"/>
      <c r="Z291" s="199"/>
      <c r="AA291" s="199"/>
      <c r="AB291" s="199"/>
      <c r="AC291" s="241"/>
      <c r="AE291" s="161"/>
    </row>
    <row r="292" spans="2:31">
      <c r="B292" s="161"/>
      <c r="D292" s="244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  <c r="T292" s="199"/>
      <c r="U292" s="199"/>
      <c r="V292" s="199"/>
      <c r="W292" s="199"/>
      <c r="X292" s="199"/>
      <c r="Y292" s="199"/>
      <c r="Z292" s="199"/>
      <c r="AA292" s="199"/>
      <c r="AB292" s="199"/>
      <c r="AC292" s="241"/>
      <c r="AE292" s="161"/>
    </row>
    <row r="293" spans="2:31">
      <c r="B293" s="161"/>
      <c r="D293" s="244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  <c r="T293" s="199"/>
      <c r="U293" s="199"/>
      <c r="V293" s="199"/>
      <c r="W293" s="199"/>
      <c r="X293" s="199"/>
      <c r="Y293" s="199"/>
      <c r="Z293" s="199"/>
      <c r="AA293" s="199"/>
      <c r="AB293" s="199"/>
      <c r="AC293" s="241"/>
      <c r="AE293" s="161"/>
    </row>
    <row r="294" spans="2:31">
      <c r="B294" s="161"/>
      <c r="D294" s="244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  <c r="T294" s="199"/>
      <c r="U294" s="199"/>
      <c r="V294" s="199"/>
      <c r="W294" s="199"/>
      <c r="X294" s="199"/>
      <c r="Y294" s="199"/>
      <c r="Z294" s="199"/>
      <c r="AA294" s="199"/>
      <c r="AB294" s="199"/>
      <c r="AC294" s="241"/>
      <c r="AE294" s="161"/>
    </row>
    <row r="295" spans="2:31">
      <c r="B295" s="161"/>
      <c r="D295" s="244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  <c r="T295" s="199"/>
      <c r="U295" s="199"/>
      <c r="V295" s="199"/>
      <c r="W295" s="199"/>
      <c r="X295" s="199"/>
      <c r="Y295" s="199"/>
      <c r="Z295" s="199"/>
      <c r="AA295" s="199"/>
      <c r="AB295" s="199"/>
      <c r="AC295" s="241"/>
      <c r="AE295" s="161"/>
    </row>
    <row r="296" spans="2:31">
      <c r="B296" s="161"/>
      <c r="D296" s="244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  <c r="T296" s="199"/>
      <c r="U296" s="199"/>
      <c r="V296" s="199"/>
      <c r="W296" s="199"/>
      <c r="X296" s="199"/>
      <c r="Y296" s="199"/>
      <c r="Z296" s="199"/>
      <c r="AA296" s="199"/>
      <c r="AB296" s="199"/>
      <c r="AC296" s="241"/>
      <c r="AE296" s="161"/>
    </row>
    <row r="297" spans="2:31">
      <c r="B297" s="161"/>
      <c r="D297" s="244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  <c r="T297" s="199"/>
      <c r="U297" s="199"/>
      <c r="V297" s="199"/>
      <c r="W297" s="199"/>
      <c r="X297" s="199"/>
      <c r="Y297" s="199"/>
      <c r="Z297" s="199"/>
      <c r="AA297" s="199"/>
      <c r="AB297" s="199"/>
      <c r="AC297" s="241"/>
      <c r="AE297" s="161"/>
    </row>
    <row r="298" spans="2:31">
      <c r="B298" s="161"/>
      <c r="D298" s="244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  <c r="T298" s="199"/>
      <c r="U298" s="199"/>
      <c r="V298" s="199"/>
      <c r="W298" s="199"/>
      <c r="X298" s="199"/>
      <c r="Y298" s="199"/>
      <c r="Z298" s="199"/>
      <c r="AA298" s="199"/>
      <c r="AB298" s="199"/>
      <c r="AC298" s="241"/>
      <c r="AE298" s="161"/>
    </row>
    <row r="299" spans="2:31">
      <c r="B299" s="161"/>
      <c r="D299" s="244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  <c r="T299" s="199"/>
      <c r="U299" s="199"/>
      <c r="V299" s="199"/>
      <c r="W299" s="199"/>
      <c r="X299" s="199"/>
      <c r="Y299" s="199"/>
      <c r="Z299" s="199"/>
      <c r="AA299" s="199"/>
      <c r="AB299" s="199"/>
      <c r="AC299" s="241"/>
      <c r="AE299" s="161"/>
    </row>
    <row r="300" spans="2:31">
      <c r="B300" s="161"/>
      <c r="D300" s="244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  <c r="T300" s="199"/>
      <c r="U300" s="199"/>
      <c r="V300" s="199"/>
      <c r="W300" s="199"/>
      <c r="X300" s="199"/>
      <c r="Y300" s="199"/>
      <c r="Z300" s="199"/>
      <c r="AA300" s="199"/>
      <c r="AB300" s="199"/>
      <c r="AC300" s="241"/>
      <c r="AE300" s="161"/>
    </row>
    <row r="301" spans="2:31">
      <c r="B301" s="161"/>
      <c r="D301" s="244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  <c r="T301" s="199"/>
      <c r="U301" s="199"/>
      <c r="V301" s="199"/>
      <c r="W301" s="199"/>
      <c r="X301" s="199"/>
      <c r="Y301" s="199"/>
      <c r="Z301" s="199"/>
      <c r="AA301" s="199"/>
      <c r="AB301" s="199"/>
      <c r="AC301" s="241"/>
      <c r="AE301" s="161"/>
    </row>
    <row r="302" spans="2:31">
      <c r="B302" s="161"/>
      <c r="D302" s="244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  <c r="T302" s="199"/>
      <c r="U302" s="199"/>
      <c r="V302" s="199"/>
      <c r="W302" s="199"/>
      <c r="X302" s="199"/>
      <c r="Y302" s="199"/>
      <c r="Z302" s="199"/>
      <c r="AA302" s="199"/>
      <c r="AB302" s="199"/>
      <c r="AC302" s="241"/>
      <c r="AE302" s="161"/>
    </row>
    <row r="303" spans="2:31">
      <c r="B303" s="161"/>
      <c r="D303" s="244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  <c r="T303" s="199"/>
      <c r="U303" s="199"/>
      <c r="V303" s="199"/>
      <c r="W303" s="199"/>
      <c r="X303" s="199"/>
      <c r="Y303" s="199"/>
      <c r="Z303" s="199"/>
      <c r="AA303" s="199"/>
      <c r="AB303" s="199"/>
      <c r="AC303" s="241"/>
      <c r="AE303" s="161"/>
    </row>
    <row r="304" spans="2:31">
      <c r="B304" s="161"/>
      <c r="D304" s="244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  <c r="T304" s="199"/>
      <c r="U304" s="199"/>
      <c r="V304" s="199"/>
      <c r="W304" s="199"/>
      <c r="X304" s="199"/>
      <c r="Y304" s="199"/>
      <c r="Z304" s="199"/>
      <c r="AA304" s="199"/>
      <c r="AB304" s="199"/>
      <c r="AC304" s="241"/>
      <c r="AE304" s="161"/>
    </row>
    <row r="305" spans="2:31">
      <c r="B305" s="161"/>
      <c r="D305" s="244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  <c r="T305" s="199"/>
      <c r="U305" s="199"/>
      <c r="V305" s="199"/>
      <c r="W305" s="199"/>
      <c r="X305" s="199"/>
      <c r="Y305" s="199"/>
      <c r="Z305" s="199"/>
      <c r="AA305" s="199"/>
      <c r="AB305" s="199"/>
      <c r="AC305" s="241"/>
      <c r="AE305" s="161"/>
    </row>
    <row r="306" spans="2:31">
      <c r="B306" s="161"/>
      <c r="D306" s="244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  <c r="T306" s="199"/>
      <c r="U306" s="199"/>
      <c r="V306" s="199"/>
      <c r="W306" s="199"/>
      <c r="X306" s="199"/>
      <c r="Y306" s="199"/>
      <c r="Z306" s="199"/>
      <c r="AA306" s="199"/>
      <c r="AB306" s="199"/>
      <c r="AC306" s="241"/>
      <c r="AE306" s="161"/>
    </row>
    <row r="307" spans="2:31">
      <c r="B307" s="161"/>
      <c r="D307" s="244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  <c r="T307" s="199"/>
      <c r="U307" s="199"/>
      <c r="V307" s="199"/>
      <c r="W307" s="199"/>
      <c r="X307" s="199"/>
      <c r="Y307" s="199"/>
      <c r="Z307" s="199"/>
      <c r="AA307" s="199"/>
      <c r="AB307" s="199"/>
      <c r="AC307" s="241"/>
      <c r="AE307" s="161"/>
    </row>
    <row r="308" spans="2:31">
      <c r="B308" s="161"/>
      <c r="D308" s="244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  <c r="T308" s="199"/>
      <c r="U308" s="199"/>
      <c r="V308" s="199"/>
      <c r="W308" s="199"/>
      <c r="X308" s="199"/>
      <c r="Y308" s="199"/>
      <c r="Z308" s="199"/>
      <c r="AA308" s="199"/>
      <c r="AB308" s="199"/>
      <c r="AC308" s="241"/>
      <c r="AE308" s="161"/>
    </row>
    <row r="309" spans="2:31">
      <c r="B309" s="161"/>
      <c r="D309" s="244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  <c r="T309" s="199"/>
      <c r="U309" s="199"/>
      <c r="V309" s="199"/>
      <c r="W309" s="199"/>
      <c r="X309" s="199"/>
      <c r="Y309" s="199"/>
      <c r="Z309" s="199"/>
      <c r="AA309" s="199"/>
      <c r="AB309" s="199"/>
      <c r="AC309" s="241"/>
      <c r="AE309" s="161"/>
    </row>
    <row r="310" spans="2:31">
      <c r="B310" s="161"/>
      <c r="D310" s="244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  <c r="T310" s="199"/>
      <c r="U310" s="199"/>
      <c r="V310" s="199"/>
      <c r="W310" s="199"/>
      <c r="X310" s="199"/>
      <c r="Y310" s="199"/>
      <c r="Z310" s="199"/>
      <c r="AA310" s="199"/>
      <c r="AB310" s="199"/>
      <c r="AC310" s="241"/>
      <c r="AE310" s="161"/>
    </row>
    <row r="311" spans="2:31">
      <c r="B311" s="161"/>
      <c r="D311" s="244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  <c r="T311" s="199"/>
      <c r="U311" s="199"/>
      <c r="V311" s="199"/>
      <c r="W311" s="199"/>
      <c r="X311" s="199"/>
      <c r="Y311" s="199"/>
      <c r="Z311" s="199"/>
      <c r="AA311" s="199"/>
      <c r="AB311" s="199"/>
      <c r="AC311" s="241"/>
      <c r="AE311" s="161"/>
    </row>
    <row r="312" spans="2:31">
      <c r="B312" s="161"/>
      <c r="D312" s="244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  <c r="T312" s="199"/>
      <c r="U312" s="199"/>
      <c r="V312" s="199"/>
      <c r="W312" s="199"/>
      <c r="X312" s="199"/>
      <c r="Y312" s="199"/>
      <c r="Z312" s="199"/>
      <c r="AA312" s="199"/>
      <c r="AB312" s="199"/>
      <c r="AC312" s="241"/>
      <c r="AE312" s="161"/>
    </row>
    <row r="313" spans="2:31">
      <c r="B313" s="161"/>
      <c r="D313" s="244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  <c r="T313" s="199"/>
      <c r="U313" s="199"/>
      <c r="V313" s="199"/>
      <c r="W313" s="199"/>
      <c r="X313" s="199"/>
      <c r="Y313" s="199"/>
      <c r="Z313" s="199"/>
      <c r="AA313" s="199"/>
      <c r="AB313" s="199"/>
      <c r="AC313" s="241"/>
      <c r="AE313" s="161"/>
    </row>
    <row r="314" spans="2:31">
      <c r="B314" s="161"/>
      <c r="D314" s="244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  <c r="T314" s="199"/>
      <c r="U314" s="199"/>
      <c r="V314" s="199"/>
      <c r="W314" s="199"/>
      <c r="X314" s="199"/>
      <c r="Y314" s="199"/>
      <c r="Z314" s="199"/>
      <c r="AA314" s="199"/>
      <c r="AB314" s="199"/>
      <c r="AC314" s="241"/>
      <c r="AE314" s="161"/>
    </row>
    <row r="315" spans="2:31">
      <c r="B315" s="161"/>
      <c r="D315" s="244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  <c r="T315" s="199"/>
      <c r="U315" s="199"/>
      <c r="V315" s="199"/>
      <c r="W315" s="199"/>
      <c r="X315" s="199"/>
      <c r="Y315" s="199"/>
      <c r="Z315" s="199"/>
      <c r="AA315" s="199"/>
      <c r="AB315" s="199"/>
      <c r="AC315" s="241"/>
      <c r="AE315" s="161"/>
    </row>
    <row r="316" spans="2:31">
      <c r="B316" s="161"/>
      <c r="D316" s="244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  <c r="T316" s="199"/>
      <c r="U316" s="199"/>
      <c r="V316" s="199"/>
      <c r="W316" s="199"/>
      <c r="X316" s="199"/>
      <c r="Y316" s="199"/>
      <c r="Z316" s="199"/>
      <c r="AA316" s="199"/>
      <c r="AB316" s="199"/>
      <c r="AC316" s="241"/>
      <c r="AE316" s="161"/>
    </row>
    <row r="317" spans="2:31">
      <c r="B317" s="161"/>
      <c r="D317" s="244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  <c r="T317" s="199"/>
      <c r="U317" s="199"/>
      <c r="V317" s="199"/>
      <c r="W317" s="199"/>
      <c r="X317" s="199"/>
      <c r="Y317" s="199"/>
      <c r="Z317" s="199"/>
      <c r="AA317" s="199"/>
      <c r="AB317" s="199"/>
      <c r="AC317" s="241"/>
      <c r="AE317" s="161"/>
    </row>
    <row r="318" spans="2:31">
      <c r="B318" s="161"/>
      <c r="D318" s="244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  <c r="T318" s="199"/>
      <c r="U318" s="199"/>
      <c r="V318" s="199"/>
      <c r="W318" s="199"/>
      <c r="X318" s="199"/>
      <c r="Y318" s="199"/>
      <c r="Z318" s="199"/>
      <c r="AA318" s="199"/>
      <c r="AB318" s="199"/>
      <c r="AC318" s="241"/>
      <c r="AE318" s="161"/>
    </row>
    <row r="319" spans="2:31">
      <c r="B319" s="161"/>
      <c r="D319" s="244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  <c r="T319" s="199"/>
      <c r="U319" s="199"/>
      <c r="V319" s="199"/>
      <c r="W319" s="199"/>
      <c r="X319" s="199"/>
      <c r="Y319" s="199"/>
      <c r="Z319" s="199"/>
      <c r="AA319" s="199"/>
      <c r="AB319" s="199"/>
      <c r="AC319" s="241"/>
      <c r="AE319" s="161"/>
    </row>
    <row r="320" spans="2:31">
      <c r="B320" s="161"/>
      <c r="D320" s="244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  <c r="T320" s="199"/>
      <c r="U320" s="199"/>
      <c r="V320" s="199"/>
      <c r="W320" s="199"/>
      <c r="X320" s="199"/>
      <c r="Y320" s="199"/>
      <c r="Z320" s="199"/>
      <c r="AA320" s="199"/>
      <c r="AB320" s="199"/>
      <c r="AC320" s="241"/>
      <c r="AE320" s="161"/>
    </row>
    <row r="321" spans="2:31">
      <c r="B321" s="161"/>
      <c r="D321" s="244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  <c r="T321" s="199"/>
      <c r="U321" s="199"/>
      <c r="V321" s="199"/>
      <c r="W321" s="199"/>
      <c r="X321" s="199"/>
      <c r="Y321" s="199"/>
      <c r="Z321" s="199"/>
      <c r="AA321" s="199"/>
      <c r="AB321" s="199"/>
      <c r="AC321" s="241"/>
      <c r="AE321" s="161"/>
    </row>
    <row r="322" spans="2:31">
      <c r="B322" s="161"/>
      <c r="D322" s="244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  <c r="T322" s="199"/>
      <c r="U322" s="199"/>
      <c r="V322" s="199"/>
      <c r="W322" s="199"/>
      <c r="X322" s="199"/>
      <c r="Y322" s="199"/>
      <c r="Z322" s="199"/>
      <c r="AA322" s="199"/>
      <c r="AB322" s="199"/>
      <c r="AC322" s="241"/>
      <c r="AE322" s="161"/>
    </row>
    <row r="323" spans="2:31">
      <c r="B323" s="161"/>
      <c r="D323" s="244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  <c r="T323" s="199"/>
      <c r="U323" s="199"/>
      <c r="V323" s="199"/>
      <c r="W323" s="199"/>
      <c r="X323" s="199"/>
      <c r="Y323" s="199"/>
      <c r="Z323" s="199"/>
      <c r="AA323" s="199"/>
      <c r="AB323" s="199"/>
      <c r="AC323" s="241"/>
      <c r="AE323" s="161"/>
    </row>
    <row r="324" spans="2:31">
      <c r="B324" s="161"/>
      <c r="D324" s="244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  <c r="T324" s="199"/>
      <c r="U324" s="199"/>
      <c r="V324" s="199"/>
      <c r="W324" s="199"/>
      <c r="X324" s="199"/>
      <c r="Y324" s="199"/>
      <c r="Z324" s="199"/>
      <c r="AA324" s="199"/>
      <c r="AB324" s="199"/>
      <c r="AC324" s="241"/>
      <c r="AE324" s="161"/>
    </row>
    <row r="325" spans="2:31">
      <c r="B325" s="161"/>
      <c r="D325" s="244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  <c r="T325" s="199"/>
      <c r="U325" s="199"/>
      <c r="V325" s="199"/>
      <c r="W325" s="199"/>
      <c r="X325" s="199"/>
      <c r="Y325" s="199"/>
      <c r="Z325" s="199"/>
      <c r="AA325" s="199"/>
      <c r="AB325" s="199"/>
      <c r="AC325" s="241"/>
      <c r="AE325" s="161"/>
    </row>
    <row r="326" spans="2:31">
      <c r="B326" s="161"/>
      <c r="D326" s="244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  <c r="T326" s="199"/>
      <c r="U326" s="199"/>
      <c r="V326" s="199"/>
      <c r="W326" s="199"/>
      <c r="X326" s="199"/>
      <c r="Y326" s="199"/>
      <c r="Z326" s="199"/>
      <c r="AA326" s="199"/>
      <c r="AB326" s="199"/>
      <c r="AC326" s="241"/>
      <c r="AE326" s="161"/>
    </row>
    <row r="327" spans="2:31">
      <c r="B327" s="161"/>
      <c r="D327" s="244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  <c r="T327" s="199"/>
      <c r="U327" s="199"/>
      <c r="V327" s="199"/>
      <c r="W327" s="199"/>
      <c r="X327" s="199"/>
      <c r="Y327" s="199"/>
      <c r="Z327" s="199"/>
      <c r="AA327" s="199"/>
      <c r="AB327" s="199"/>
      <c r="AC327" s="241"/>
      <c r="AE327" s="161"/>
    </row>
    <row r="328" spans="2:31">
      <c r="B328" s="161"/>
      <c r="D328" s="244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  <c r="T328" s="199"/>
      <c r="U328" s="199"/>
      <c r="V328" s="199"/>
      <c r="W328" s="199"/>
      <c r="X328" s="199"/>
      <c r="Y328" s="199"/>
      <c r="Z328" s="199"/>
      <c r="AA328" s="199"/>
      <c r="AB328" s="199"/>
      <c r="AC328" s="241"/>
      <c r="AE328" s="161"/>
    </row>
    <row r="329" spans="2:31">
      <c r="B329" s="161"/>
      <c r="D329" s="244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  <c r="T329" s="199"/>
      <c r="U329" s="199"/>
      <c r="V329" s="199"/>
      <c r="W329" s="199"/>
      <c r="X329" s="199"/>
      <c r="Y329" s="199"/>
      <c r="Z329" s="199"/>
      <c r="AA329" s="199"/>
      <c r="AB329" s="199"/>
      <c r="AC329" s="241"/>
      <c r="AE329" s="161"/>
    </row>
    <row r="330" spans="2:31">
      <c r="B330" s="161"/>
      <c r="D330" s="244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  <c r="T330" s="199"/>
      <c r="U330" s="199"/>
      <c r="V330" s="199"/>
      <c r="W330" s="199"/>
      <c r="X330" s="199"/>
      <c r="Y330" s="199"/>
      <c r="Z330" s="199"/>
      <c r="AA330" s="199"/>
      <c r="AB330" s="199"/>
      <c r="AC330" s="241"/>
      <c r="AE330" s="161"/>
    </row>
    <row r="331" spans="2:31">
      <c r="B331" s="161"/>
      <c r="D331" s="244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  <c r="T331" s="199"/>
      <c r="U331" s="199"/>
      <c r="V331" s="199"/>
      <c r="W331" s="199"/>
      <c r="X331" s="199"/>
      <c r="Y331" s="199"/>
      <c r="Z331" s="199"/>
      <c r="AA331" s="199"/>
      <c r="AB331" s="199"/>
      <c r="AC331" s="241"/>
      <c r="AE331" s="161"/>
    </row>
    <row r="332" spans="2:31">
      <c r="B332" s="161"/>
      <c r="D332" s="244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  <c r="T332" s="199"/>
      <c r="U332" s="199"/>
      <c r="V332" s="199"/>
      <c r="W332" s="199"/>
      <c r="X332" s="199"/>
      <c r="Y332" s="199"/>
      <c r="Z332" s="199"/>
      <c r="AA332" s="199"/>
      <c r="AB332" s="199"/>
      <c r="AC332" s="241"/>
      <c r="AE332" s="161"/>
    </row>
    <row r="333" spans="2:31">
      <c r="B333" s="161"/>
      <c r="D333" s="244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  <c r="T333" s="199"/>
      <c r="U333" s="199"/>
      <c r="V333" s="199"/>
      <c r="W333" s="199"/>
      <c r="X333" s="199"/>
      <c r="Y333" s="199"/>
      <c r="Z333" s="199"/>
      <c r="AA333" s="199"/>
      <c r="AB333" s="199"/>
      <c r="AC333" s="241"/>
      <c r="AE333" s="161"/>
    </row>
    <row r="334" spans="2:31">
      <c r="B334" s="161"/>
      <c r="D334" s="244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  <c r="T334" s="199"/>
      <c r="U334" s="199"/>
      <c r="V334" s="199"/>
      <c r="W334" s="199"/>
      <c r="X334" s="199"/>
      <c r="Y334" s="199"/>
      <c r="Z334" s="199"/>
      <c r="AA334" s="199"/>
      <c r="AB334" s="199"/>
      <c r="AC334" s="241"/>
      <c r="AE334" s="161"/>
    </row>
    <row r="335" spans="2:31">
      <c r="B335" s="161"/>
      <c r="D335" s="244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  <c r="T335" s="199"/>
      <c r="U335" s="199"/>
      <c r="V335" s="199"/>
      <c r="W335" s="199"/>
      <c r="X335" s="199"/>
      <c r="Y335" s="199"/>
      <c r="Z335" s="199"/>
      <c r="AA335" s="199"/>
      <c r="AB335" s="199"/>
      <c r="AC335" s="241"/>
      <c r="AE335" s="161"/>
    </row>
    <row r="336" spans="2:31">
      <c r="B336" s="161"/>
      <c r="D336" s="244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  <c r="T336" s="199"/>
      <c r="U336" s="199"/>
      <c r="V336" s="199"/>
      <c r="W336" s="199"/>
      <c r="X336" s="199"/>
      <c r="Y336" s="199"/>
      <c r="Z336" s="199"/>
      <c r="AA336" s="199"/>
      <c r="AB336" s="199"/>
      <c r="AC336" s="241"/>
      <c r="AE336" s="161"/>
    </row>
    <row r="337" spans="2:31">
      <c r="B337" s="161"/>
      <c r="D337" s="244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  <c r="T337" s="199"/>
      <c r="U337" s="199"/>
      <c r="V337" s="199"/>
      <c r="W337" s="199"/>
      <c r="X337" s="199"/>
      <c r="Y337" s="199"/>
      <c r="Z337" s="199"/>
      <c r="AA337" s="199"/>
      <c r="AB337" s="199"/>
      <c r="AC337" s="241"/>
      <c r="AE337" s="161"/>
    </row>
    <row r="338" spans="2:31">
      <c r="B338" s="161"/>
      <c r="D338" s="244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  <c r="T338" s="199"/>
      <c r="U338" s="199"/>
      <c r="V338" s="199"/>
      <c r="W338" s="199"/>
      <c r="X338" s="199"/>
      <c r="Y338" s="199"/>
      <c r="Z338" s="199"/>
      <c r="AA338" s="199"/>
      <c r="AB338" s="199"/>
      <c r="AC338" s="241"/>
      <c r="AE338" s="161"/>
    </row>
    <row r="339" spans="2:31">
      <c r="B339" s="161"/>
      <c r="D339" s="244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  <c r="T339" s="199"/>
      <c r="U339" s="199"/>
      <c r="V339" s="199"/>
      <c r="W339" s="199"/>
      <c r="X339" s="199"/>
      <c r="Y339" s="199"/>
      <c r="Z339" s="199"/>
      <c r="AA339" s="199"/>
      <c r="AB339" s="199"/>
      <c r="AC339" s="241"/>
      <c r="AE339" s="161"/>
    </row>
    <row r="340" spans="2:31">
      <c r="B340" s="161"/>
      <c r="D340" s="244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  <c r="T340" s="199"/>
      <c r="U340" s="199"/>
      <c r="V340" s="199"/>
      <c r="W340" s="199"/>
      <c r="X340" s="199"/>
      <c r="Y340" s="199"/>
      <c r="Z340" s="199"/>
      <c r="AA340" s="199"/>
      <c r="AB340" s="199"/>
      <c r="AC340" s="241"/>
      <c r="AE340" s="161"/>
    </row>
    <row r="341" spans="2:31">
      <c r="B341" s="161"/>
      <c r="D341" s="244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  <c r="T341" s="199"/>
      <c r="U341" s="199"/>
      <c r="V341" s="199"/>
      <c r="W341" s="199"/>
      <c r="X341" s="199"/>
      <c r="Y341" s="199"/>
      <c r="Z341" s="199"/>
      <c r="AA341" s="199"/>
      <c r="AB341" s="199"/>
      <c r="AC341" s="241"/>
      <c r="AE341" s="161"/>
    </row>
    <row r="342" spans="2:31">
      <c r="B342" s="161"/>
      <c r="D342" s="244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  <c r="T342" s="199"/>
      <c r="U342" s="199"/>
      <c r="V342" s="199"/>
      <c r="W342" s="199"/>
      <c r="X342" s="199"/>
      <c r="Y342" s="199"/>
      <c r="Z342" s="199"/>
      <c r="AA342" s="199"/>
      <c r="AB342" s="199"/>
      <c r="AC342" s="241"/>
      <c r="AE342" s="161"/>
    </row>
    <row r="343" spans="2:31">
      <c r="B343" s="161"/>
      <c r="D343" s="244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199"/>
      <c r="AA343" s="199"/>
      <c r="AB343" s="199"/>
      <c r="AC343" s="241"/>
      <c r="AE343" s="161"/>
    </row>
    <row r="344" spans="2:31">
      <c r="B344" s="161"/>
      <c r="D344" s="244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  <c r="T344" s="199"/>
      <c r="U344" s="199"/>
      <c r="V344" s="199"/>
      <c r="W344" s="199"/>
      <c r="X344" s="199"/>
      <c r="Y344" s="199"/>
      <c r="Z344" s="199"/>
      <c r="AA344" s="199"/>
      <c r="AB344" s="199"/>
      <c r="AC344" s="241"/>
      <c r="AE344" s="161"/>
    </row>
    <row r="345" spans="2:31">
      <c r="B345" s="161"/>
      <c r="D345" s="244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  <c r="T345" s="199"/>
      <c r="U345" s="199"/>
      <c r="V345" s="199"/>
      <c r="W345" s="199"/>
      <c r="X345" s="199"/>
      <c r="Y345" s="199"/>
      <c r="Z345" s="199"/>
      <c r="AA345" s="199"/>
      <c r="AB345" s="199"/>
      <c r="AC345" s="241"/>
      <c r="AE345" s="161"/>
    </row>
    <row r="346" spans="2:31">
      <c r="B346" s="161"/>
      <c r="D346" s="244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  <c r="T346" s="199"/>
      <c r="U346" s="199"/>
      <c r="V346" s="199"/>
      <c r="W346" s="199"/>
      <c r="X346" s="199"/>
      <c r="Y346" s="199"/>
      <c r="Z346" s="199"/>
      <c r="AA346" s="199"/>
      <c r="AB346" s="199"/>
      <c r="AC346" s="241"/>
      <c r="AE346" s="161"/>
    </row>
    <row r="347" spans="2:31">
      <c r="B347" s="161"/>
      <c r="D347" s="244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  <c r="T347" s="199"/>
      <c r="U347" s="199"/>
      <c r="V347" s="199"/>
      <c r="W347" s="199"/>
      <c r="X347" s="199"/>
      <c r="Y347" s="199"/>
      <c r="Z347" s="199"/>
      <c r="AA347" s="199"/>
      <c r="AB347" s="199"/>
      <c r="AC347" s="241"/>
      <c r="AE347" s="161"/>
    </row>
    <row r="348" spans="2:31">
      <c r="B348" s="161"/>
      <c r="D348" s="244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  <c r="T348" s="199"/>
      <c r="U348" s="199"/>
      <c r="V348" s="199"/>
      <c r="W348" s="199"/>
      <c r="X348" s="199"/>
      <c r="Y348" s="199"/>
      <c r="Z348" s="199"/>
      <c r="AA348" s="199"/>
      <c r="AB348" s="199"/>
      <c r="AC348" s="241"/>
      <c r="AE348" s="161"/>
    </row>
    <row r="349" spans="2:31">
      <c r="B349" s="161"/>
      <c r="D349" s="244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  <c r="T349" s="199"/>
      <c r="U349" s="199"/>
      <c r="V349" s="199"/>
      <c r="W349" s="199"/>
      <c r="X349" s="199"/>
      <c r="Y349" s="199"/>
      <c r="Z349" s="199"/>
      <c r="AA349" s="199"/>
      <c r="AB349" s="199"/>
      <c r="AC349" s="241"/>
      <c r="AE349" s="161"/>
    </row>
    <row r="350" spans="2:31">
      <c r="B350" s="161"/>
      <c r="D350" s="244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  <c r="T350" s="199"/>
      <c r="U350" s="199"/>
      <c r="V350" s="199"/>
      <c r="W350" s="199"/>
      <c r="X350" s="199"/>
      <c r="Y350" s="199"/>
      <c r="Z350" s="199"/>
      <c r="AA350" s="199"/>
      <c r="AB350" s="199"/>
      <c r="AC350" s="241"/>
      <c r="AE350" s="161"/>
    </row>
    <row r="351" spans="2:31">
      <c r="B351" s="161"/>
      <c r="D351" s="244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  <c r="T351" s="199"/>
      <c r="U351" s="199"/>
      <c r="V351" s="199"/>
      <c r="W351" s="199"/>
      <c r="X351" s="199"/>
      <c r="Y351" s="199"/>
      <c r="Z351" s="199"/>
      <c r="AA351" s="199"/>
      <c r="AB351" s="199"/>
      <c r="AC351" s="241"/>
      <c r="AE351" s="161"/>
    </row>
    <row r="352" spans="2:31">
      <c r="B352" s="161"/>
      <c r="D352" s="244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  <c r="T352" s="199"/>
      <c r="U352" s="199"/>
      <c r="V352" s="199"/>
      <c r="W352" s="199"/>
      <c r="X352" s="199"/>
      <c r="Y352" s="199"/>
      <c r="Z352" s="199"/>
      <c r="AA352" s="199"/>
      <c r="AB352" s="199"/>
      <c r="AC352" s="241"/>
      <c r="AE352" s="161"/>
    </row>
    <row r="353" spans="2:31">
      <c r="B353" s="161"/>
      <c r="D353" s="244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  <c r="T353" s="199"/>
      <c r="U353" s="199"/>
      <c r="V353" s="199"/>
      <c r="W353" s="199"/>
      <c r="X353" s="199"/>
      <c r="Y353" s="199"/>
      <c r="Z353" s="199"/>
      <c r="AA353" s="199"/>
      <c r="AB353" s="199"/>
      <c r="AC353" s="241"/>
      <c r="AE353" s="161"/>
    </row>
    <row r="354" spans="2:31">
      <c r="B354" s="161"/>
      <c r="D354" s="244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  <c r="T354" s="199"/>
      <c r="U354" s="199"/>
      <c r="V354" s="199"/>
      <c r="W354" s="199"/>
      <c r="X354" s="199"/>
      <c r="Y354" s="199"/>
      <c r="Z354" s="199"/>
      <c r="AA354" s="199"/>
      <c r="AB354" s="199"/>
      <c r="AC354" s="241"/>
      <c r="AE354" s="161"/>
    </row>
    <row r="355" spans="2:31">
      <c r="B355" s="161"/>
      <c r="D355" s="244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  <c r="T355" s="199"/>
      <c r="U355" s="199"/>
      <c r="V355" s="199"/>
      <c r="W355" s="199"/>
      <c r="X355" s="199"/>
      <c r="Y355" s="199"/>
      <c r="Z355" s="199"/>
      <c r="AA355" s="199"/>
      <c r="AB355" s="199"/>
      <c r="AC355" s="241"/>
      <c r="AE355" s="161"/>
    </row>
    <row r="356" spans="2:31">
      <c r="B356" s="161"/>
      <c r="D356" s="244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  <c r="T356" s="199"/>
      <c r="U356" s="199"/>
      <c r="V356" s="199"/>
      <c r="W356" s="199"/>
      <c r="X356" s="199"/>
      <c r="Y356" s="199"/>
      <c r="Z356" s="199"/>
      <c r="AA356" s="199"/>
      <c r="AB356" s="199"/>
      <c r="AC356" s="241"/>
      <c r="AE356" s="161"/>
    </row>
    <row r="357" spans="2:31">
      <c r="B357" s="161"/>
      <c r="D357" s="244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  <c r="T357" s="199"/>
      <c r="U357" s="199"/>
      <c r="V357" s="199"/>
      <c r="W357" s="199"/>
      <c r="X357" s="199"/>
      <c r="Y357" s="199"/>
      <c r="Z357" s="199"/>
      <c r="AA357" s="199"/>
      <c r="AB357" s="199"/>
      <c r="AC357" s="241"/>
      <c r="AE357" s="161"/>
    </row>
    <row r="358" spans="2:31">
      <c r="B358" s="161"/>
      <c r="D358" s="244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  <c r="T358" s="199"/>
      <c r="U358" s="199"/>
      <c r="V358" s="199"/>
      <c r="W358" s="199"/>
      <c r="X358" s="199"/>
      <c r="Y358" s="199"/>
      <c r="Z358" s="199"/>
      <c r="AA358" s="199"/>
      <c r="AB358" s="199"/>
      <c r="AC358" s="241"/>
      <c r="AE358" s="161"/>
    </row>
    <row r="359" spans="2:31">
      <c r="B359" s="161"/>
      <c r="D359" s="244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  <c r="T359" s="199"/>
      <c r="U359" s="199"/>
      <c r="V359" s="199"/>
      <c r="W359" s="199"/>
      <c r="X359" s="199"/>
      <c r="Y359" s="199"/>
      <c r="Z359" s="199"/>
      <c r="AA359" s="199"/>
      <c r="AB359" s="199"/>
      <c r="AC359" s="241"/>
      <c r="AE359" s="161"/>
    </row>
    <row r="360" spans="2:31">
      <c r="B360" s="161"/>
      <c r="D360" s="244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  <c r="T360" s="199"/>
      <c r="U360" s="199"/>
      <c r="V360" s="199"/>
      <c r="W360" s="199"/>
      <c r="X360" s="199"/>
      <c r="Y360" s="199"/>
      <c r="Z360" s="199"/>
      <c r="AA360" s="199"/>
      <c r="AB360" s="199"/>
      <c r="AC360" s="241"/>
      <c r="AE360" s="161"/>
    </row>
    <row r="361" spans="2:31">
      <c r="B361" s="161"/>
      <c r="D361" s="244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  <c r="T361" s="199"/>
      <c r="U361" s="199"/>
      <c r="V361" s="199"/>
      <c r="W361" s="199"/>
      <c r="X361" s="199"/>
      <c r="Y361" s="199"/>
      <c r="Z361" s="199"/>
      <c r="AA361" s="199"/>
      <c r="AB361" s="199"/>
      <c r="AC361" s="241"/>
      <c r="AE361" s="161"/>
    </row>
    <row r="362" spans="2:31">
      <c r="B362" s="161"/>
      <c r="D362" s="244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  <c r="T362" s="199"/>
      <c r="U362" s="199"/>
      <c r="V362" s="199"/>
      <c r="W362" s="199"/>
      <c r="X362" s="199"/>
      <c r="Y362" s="199"/>
      <c r="Z362" s="199"/>
      <c r="AA362" s="199"/>
      <c r="AB362" s="199"/>
      <c r="AC362" s="241"/>
      <c r="AE362" s="161"/>
    </row>
    <row r="363" spans="2:31">
      <c r="B363" s="161"/>
      <c r="D363" s="244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  <c r="T363" s="199"/>
      <c r="U363" s="199"/>
      <c r="V363" s="199"/>
      <c r="W363" s="199"/>
      <c r="X363" s="199"/>
      <c r="Y363" s="199"/>
      <c r="Z363" s="199"/>
      <c r="AA363" s="199"/>
      <c r="AB363" s="199"/>
      <c r="AC363" s="241"/>
      <c r="AE363" s="161"/>
    </row>
    <row r="364" spans="2:31">
      <c r="B364" s="161"/>
      <c r="D364" s="244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  <c r="T364" s="199"/>
      <c r="U364" s="199"/>
      <c r="V364" s="199"/>
      <c r="W364" s="199"/>
      <c r="X364" s="199"/>
      <c r="Y364" s="199"/>
      <c r="Z364" s="199"/>
      <c r="AA364" s="199"/>
      <c r="AB364" s="199"/>
      <c r="AC364" s="241"/>
      <c r="AE364" s="161"/>
    </row>
    <row r="365" spans="2:31">
      <c r="B365" s="161"/>
      <c r="D365" s="244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  <c r="T365" s="199"/>
      <c r="U365" s="199"/>
      <c r="V365" s="199"/>
      <c r="W365" s="199"/>
      <c r="X365" s="199"/>
      <c r="Y365" s="199"/>
      <c r="Z365" s="199"/>
      <c r="AA365" s="199"/>
      <c r="AB365" s="199"/>
      <c r="AC365" s="241"/>
      <c r="AE365" s="161"/>
    </row>
    <row r="366" spans="2:31">
      <c r="B366" s="161"/>
      <c r="D366" s="244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  <c r="T366" s="199"/>
      <c r="U366" s="199"/>
      <c r="V366" s="199"/>
      <c r="W366" s="199"/>
      <c r="X366" s="199"/>
      <c r="Y366" s="199"/>
      <c r="Z366" s="199"/>
      <c r="AA366" s="199"/>
      <c r="AB366" s="199"/>
      <c r="AC366" s="241"/>
      <c r="AE366" s="161"/>
    </row>
    <row r="367" spans="2:31">
      <c r="B367" s="161"/>
      <c r="D367" s="244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  <c r="T367" s="199"/>
      <c r="U367" s="199"/>
      <c r="V367" s="199"/>
      <c r="W367" s="199"/>
      <c r="X367" s="199"/>
      <c r="Y367" s="199"/>
      <c r="Z367" s="199"/>
      <c r="AA367" s="199"/>
      <c r="AB367" s="199"/>
      <c r="AC367" s="241"/>
      <c r="AE367" s="161"/>
    </row>
    <row r="368" spans="2:31">
      <c r="B368" s="161"/>
      <c r="D368" s="244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  <c r="T368" s="199"/>
      <c r="U368" s="199"/>
      <c r="V368" s="199"/>
      <c r="W368" s="199"/>
      <c r="X368" s="199"/>
      <c r="Y368" s="199"/>
      <c r="Z368" s="199"/>
      <c r="AA368" s="199"/>
      <c r="AB368" s="199"/>
      <c r="AC368" s="241"/>
      <c r="AE368" s="161"/>
    </row>
    <row r="369" spans="2:31">
      <c r="B369" s="161"/>
      <c r="D369" s="244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  <c r="T369" s="199"/>
      <c r="U369" s="199"/>
      <c r="V369" s="199"/>
      <c r="W369" s="199"/>
      <c r="X369" s="199"/>
      <c r="Y369" s="199"/>
      <c r="Z369" s="199"/>
      <c r="AA369" s="199"/>
      <c r="AB369" s="199"/>
      <c r="AC369" s="241"/>
      <c r="AE369" s="161"/>
    </row>
    <row r="370" spans="2:31">
      <c r="B370" s="161"/>
      <c r="D370" s="244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  <c r="T370" s="199"/>
      <c r="U370" s="199"/>
      <c r="V370" s="199"/>
      <c r="W370" s="199"/>
      <c r="X370" s="199"/>
      <c r="Y370" s="199"/>
      <c r="Z370" s="199"/>
      <c r="AA370" s="199"/>
      <c r="AB370" s="199"/>
      <c r="AC370" s="241"/>
      <c r="AE370" s="161"/>
    </row>
    <row r="371" spans="2:31">
      <c r="B371" s="161"/>
      <c r="D371" s="244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  <c r="T371" s="199"/>
      <c r="U371" s="199"/>
      <c r="V371" s="199"/>
      <c r="W371" s="199"/>
      <c r="X371" s="199"/>
      <c r="Y371" s="199"/>
      <c r="Z371" s="199"/>
      <c r="AA371" s="199"/>
      <c r="AB371" s="199"/>
      <c r="AC371" s="241"/>
      <c r="AE371" s="161"/>
    </row>
    <row r="372" spans="2:31">
      <c r="B372" s="161"/>
      <c r="D372" s="244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  <c r="T372" s="199"/>
      <c r="U372" s="199"/>
      <c r="V372" s="199"/>
      <c r="W372" s="199"/>
      <c r="X372" s="199"/>
      <c r="Y372" s="199"/>
      <c r="Z372" s="199"/>
      <c r="AA372" s="199"/>
      <c r="AB372" s="199"/>
      <c r="AC372" s="241"/>
      <c r="AE372" s="161"/>
    </row>
    <row r="373" spans="2:31">
      <c r="B373" s="161"/>
      <c r="D373" s="244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  <c r="T373" s="199"/>
      <c r="U373" s="199"/>
      <c r="V373" s="199"/>
      <c r="W373" s="199"/>
      <c r="X373" s="199"/>
      <c r="Y373" s="199"/>
      <c r="Z373" s="199"/>
      <c r="AA373" s="199"/>
      <c r="AB373" s="199"/>
      <c r="AC373" s="241"/>
      <c r="AE373" s="161"/>
    </row>
    <row r="374" spans="2:31">
      <c r="B374" s="161"/>
      <c r="D374" s="244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  <c r="T374" s="199"/>
      <c r="U374" s="199"/>
      <c r="V374" s="199"/>
      <c r="W374" s="199"/>
      <c r="X374" s="199"/>
      <c r="Y374" s="199"/>
      <c r="Z374" s="199"/>
      <c r="AA374" s="199"/>
      <c r="AB374" s="199"/>
      <c r="AC374" s="241"/>
      <c r="AE374" s="161"/>
    </row>
    <row r="375" spans="2:31">
      <c r="B375" s="161"/>
      <c r="D375" s="244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  <c r="T375" s="199"/>
      <c r="U375" s="199"/>
      <c r="V375" s="199"/>
      <c r="W375" s="199"/>
      <c r="X375" s="199"/>
      <c r="Y375" s="199"/>
      <c r="Z375" s="199"/>
      <c r="AA375" s="199"/>
      <c r="AB375" s="199"/>
      <c r="AC375" s="241"/>
      <c r="AE375" s="161"/>
    </row>
    <row r="376" spans="2:31">
      <c r="B376" s="161"/>
      <c r="D376" s="244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  <c r="T376" s="199"/>
      <c r="U376" s="199"/>
      <c r="V376" s="199"/>
      <c r="W376" s="199"/>
      <c r="X376" s="199"/>
      <c r="Y376" s="199"/>
      <c r="Z376" s="199"/>
      <c r="AA376" s="199"/>
      <c r="AB376" s="199"/>
      <c r="AC376" s="241"/>
      <c r="AE376" s="161"/>
    </row>
    <row r="377" spans="2:31">
      <c r="B377" s="161"/>
      <c r="D377" s="244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  <c r="T377" s="199"/>
      <c r="U377" s="199"/>
      <c r="V377" s="199"/>
      <c r="W377" s="199"/>
      <c r="X377" s="199"/>
      <c r="Y377" s="199"/>
      <c r="Z377" s="199"/>
      <c r="AA377" s="199"/>
      <c r="AB377" s="199"/>
      <c r="AC377" s="241"/>
      <c r="AE377" s="161"/>
    </row>
    <row r="378" spans="2:31">
      <c r="B378" s="161"/>
      <c r="D378" s="244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  <c r="T378" s="199"/>
      <c r="U378" s="199"/>
      <c r="V378" s="199"/>
      <c r="W378" s="199"/>
      <c r="X378" s="199"/>
      <c r="Y378" s="199"/>
      <c r="Z378" s="199"/>
      <c r="AA378" s="199"/>
      <c r="AB378" s="199"/>
      <c r="AC378" s="241"/>
      <c r="AE378" s="161"/>
    </row>
    <row r="379" spans="2:31">
      <c r="B379" s="161"/>
      <c r="D379" s="244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  <c r="T379" s="199"/>
      <c r="U379" s="199"/>
      <c r="V379" s="199"/>
      <c r="W379" s="199"/>
      <c r="X379" s="199"/>
      <c r="Y379" s="199"/>
      <c r="Z379" s="199"/>
      <c r="AA379" s="199"/>
      <c r="AB379" s="199"/>
      <c r="AC379" s="241"/>
      <c r="AE379" s="161"/>
    </row>
    <row r="380" spans="2:31">
      <c r="B380" s="161"/>
      <c r="D380" s="244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  <c r="T380" s="199"/>
      <c r="U380" s="199"/>
      <c r="V380" s="199"/>
      <c r="W380" s="199"/>
      <c r="X380" s="199"/>
      <c r="Y380" s="199"/>
      <c r="Z380" s="199"/>
      <c r="AA380" s="199"/>
      <c r="AB380" s="199"/>
      <c r="AC380" s="241"/>
      <c r="AE380" s="161"/>
    </row>
    <row r="381" spans="2:31">
      <c r="B381" s="161"/>
      <c r="D381" s="244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  <c r="T381" s="199"/>
      <c r="U381" s="199"/>
      <c r="V381" s="199"/>
      <c r="W381" s="199"/>
      <c r="X381" s="199"/>
      <c r="Y381" s="199"/>
      <c r="Z381" s="199"/>
      <c r="AA381" s="199"/>
      <c r="AB381" s="199"/>
      <c r="AC381" s="241"/>
      <c r="AE381" s="161"/>
    </row>
    <row r="382" spans="2:31">
      <c r="B382" s="161"/>
      <c r="D382" s="244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  <c r="T382" s="199"/>
      <c r="U382" s="199"/>
      <c r="V382" s="199"/>
      <c r="W382" s="199"/>
      <c r="X382" s="199"/>
      <c r="Y382" s="199"/>
      <c r="Z382" s="199"/>
      <c r="AA382" s="199"/>
      <c r="AB382" s="199"/>
      <c r="AC382" s="241"/>
      <c r="AE382" s="161"/>
    </row>
    <row r="383" spans="2:31">
      <c r="B383" s="161"/>
      <c r="D383" s="244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  <c r="T383" s="199"/>
      <c r="U383" s="199"/>
      <c r="V383" s="199"/>
      <c r="W383" s="199"/>
      <c r="X383" s="199"/>
      <c r="Y383" s="199"/>
      <c r="Z383" s="199"/>
      <c r="AA383" s="199"/>
      <c r="AB383" s="199"/>
      <c r="AC383" s="241"/>
      <c r="AE383" s="161"/>
    </row>
    <row r="384" spans="2:31">
      <c r="B384" s="161"/>
      <c r="D384" s="244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  <c r="T384" s="199"/>
      <c r="U384" s="199"/>
      <c r="V384" s="199"/>
      <c r="W384" s="199"/>
      <c r="X384" s="199"/>
      <c r="Y384" s="199"/>
      <c r="Z384" s="199"/>
      <c r="AA384" s="199"/>
      <c r="AB384" s="199"/>
      <c r="AC384" s="241"/>
      <c r="AE384" s="161"/>
    </row>
    <row r="385" spans="2:31">
      <c r="B385" s="161"/>
      <c r="D385" s="244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  <c r="T385" s="199"/>
      <c r="U385" s="199"/>
      <c r="V385" s="199"/>
      <c r="W385" s="199"/>
      <c r="X385" s="199"/>
      <c r="Y385" s="199"/>
      <c r="Z385" s="199"/>
      <c r="AA385" s="199"/>
      <c r="AB385" s="199"/>
      <c r="AC385" s="241"/>
      <c r="AE385" s="161"/>
    </row>
    <row r="386" spans="2:31">
      <c r="B386" s="161"/>
      <c r="D386" s="244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  <c r="T386" s="199"/>
      <c r="U386" s="199"/>
      <c r="V386" s="199"/>
      <c r="W386" s="199"/>
      <c r="X386" s="199"/>
      <c r="Y386" s="199"/>
      <c r="Z386" s="199"/>
      <c r="AA386" s="199"/>
      <c r="AB386" s="199"/>
      <c r="AC386" s="241"/>
      <c r="AE386" s="161"/>
    </row>
    <row r="387" spans="2:31">
      <c r="B387" s="161"/>
      <c r="D387" s="244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  <c r="T387" s="199"/>
      <c r="U387" s="199"/>
      <c r="V387" s="199"/>
      <c r="W387" s="199"/>
      <c r="X387" s="199"/>
      <c r="Y387" s="199"/>
      <c r="Z387" s="199"/>
      <c r="AA387" s="199"/>
      <c r="AB387" s="199"/>
      <c r="AC387" s="241"/>
      <c r="AE387" s="161"/>
    </row>
    <row r="388" spans="2:31">
      <c r="B388" s="161"/>
      <c r="D388" s="244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  <c r="T388" s="199"/>
      <c r="U388" s="199"/>
      <c r="V388" s="199"/>
      <c r="W388" s="199"/>
      <c r="X388" s="199"/>
      <c r="Y388" s="199"/>
      <c r="Z388" s="199"/>
      <c r="AA388" s="199"/>
      <c r="AB388" s="199"/>
      <c r="AC388" s="241"/>
      <c r="AE388" s="161"/>
    </row>
    <row r="389" spans="2:31">
      <c r="B389" s="161"/>
      <c r="D389" s="244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  <c r="T389" s="199"/>
      <c r="U389" s="199"/>
      <c r="V389" s="199"/>
      <c r="W389" s="199"/>
      <c r="X389" s="199"/>
      <c r="Y389" s="199"/>
      <c r="Z389" s="199"/>
      <c r="AA389" s="199"/>
      <c r="AB389" s="199"/>
      <c r="AC389" s="241"/>
      <c r="AE389" s="161"/>
    </row>
    <row r="390" spans="2:31">
      <c r="B390" s="161"/>
      <c r="D390" s="244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  <c r="T390" s="199"/>
      <c r="U390" s="199"/>
      <c r="V390" s="199"/>
      <c r="W390" s="199"/>
      <c r="X390" s="199"/>
      <c r="Y390" s="199"/>
      <c r="Z390" s="199"/>
      <c r="AA390" s="199"/>
      <c r="AB390" s="199"/>
      <c r="AC390" s="241"/>
      <c r="AE390" s="161"/>
    </row>
    <row r="391" spans="2:31">
      <c r="B391" s="161"/>
      <c r="D391" s="244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  <c r="T391" s="199"/>
      <c r="U391" s="199"/>
      <c r="V391" s="199"/>
      <c r="W391" s="199"/>
      <c r="X391" s="199"/>
      <c r="Y391" s="199"/>
      <c r="Z391" s="199"/>
      <c r="AA391" s="199"/>
      <c r="AB391" s="199"/>
      <c r="AC391" s="241"/>
      <c r="AE391" s="161"/>
    </row>
    <row r="392" spans="2:31">
      <c r="B392" s="161"/>
      <c r="D392" s="244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  <c r="T392" s="199"/>
      <c r="U392" s="199"/>
      <c r="V392" s="199"/>
      <c r="W392" s="199"/>
      <c r="X392" s="199"/>
      <c r="Y392" s="199"/>
      <c r="Z392" s="199"/>
      <c r="AA392" s="199"/>
      <c r="AB392" s="199"/>
      <c r="AC392" s="241"/>
      <c r="AE392" s="161"/>
    </row>
    <row r="393" spans="2:31">
      <c r="B393" s="161"/>
      <c r="D393" s="244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  <c r="T393" s="199"/>
      <c r="U393" s="199"/>
      <c r="V393" s="199"/>
      <c r="W393" s="199"/>
      <c r="X393" s="199"/>
      <c r="Y393" s="199"/>
      <c r="Z393" s="199"/>
      <c r="AA393" s="199"/>
      <c r="AB393" s="199"/>
      <c r="AC393" s="241"/>
      <c r="AE393" s="161"/>
    </row>
    <row r="394" spans="2:31">
      <c r="B394" s="161"/>
      <c r="D394" s="244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  <c r="T394" s="199"/>
      <c r="U394" s="199"/>
      <c r="V394" s="199"/>
      <c r="W394" s="199"/>
      <c r="X394" s="199"/>
      <c r="Y394" s="199"/>
      <c r="Z394" s="199"/>
      <c r="AA394" s="199"/>
      <c r="AB394" s="199"/>
      <c r="AC394" s="241"/>
      <c r="AE394" s="161"/>
    </row>
    <row r="395" spans="2:31">
      <c r="B395" s="161"/>
      <c r="D395" s="244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  <c r="T395" s="199"/>
      <c r="U395" s="199"/>
      <c r="V395" s="199"/>
      <c r="W395" s="199"/>
      <c r="X395" s="199"/>
      <c r="Y395" s="199"/>
      <c r="Z395" s="199"/>
      <c r="AA395" s="199"/>
      <c r="AB395" s="199"/>
      <c r="AC395" s="241"/>
      <c r="AE395" s="161"/>
    </row>
    <row r="396" spans="2:31">
      <c r="B396" s="161"/>
      <c r="D396" s="244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  <c r="T396" s="199"/>
      <c r="U396" s="199"/>
      <c r="V396" s="199"/>
      <c r="W396" s="199"/>
      <c r="X396" s="199"/>
      <c r="Y396" s="199"/>
      <c r="Z396" s="199"/>
      <c r="AA396" s="199"/>
      <c r="AB396" s="199"/>
      <c r="AC396" s="241"/>
      <c r="AE396" s="161"/>
    </row>
    <row r="397" spans="2:31">
      <c r="B397" s="161"/>
      <c r="D397" s="244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  <c r="T397" s="199"/>
      <c r="U397" s="199"/>
      <c r="V397" s="199"/>
      <c r="W397" s="199"/>
      <c r="X397" s="199"/>
      <c r="Y397" s="199"/>
      <c r="Z397" s="199"/>
      <c r="AA397" s="199"/>
      <c r="AB397" s="199"/>
      <c r="AC397" s="241"/>
      <c r="AE397" s="161"/>
    </row>
    <row r="398" spans="2:31">
      <c r="B398" s="161"/>
      <c r="D398" s="244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  <c r="T398" s="199"/>
      <c r="U398" s="199"/>
      <c r="V398" s="199"/>
      <c r="W398" s="199"/>
      <c r="X398" s="199"/>
      <c r="Y398" s="199"/>
      <c r="Z398" s="199"/>
      <c r="AA398" s="199"/>
      <c r="AB398" s="199"/>
      <c r="AC398" s="241"/>
      <c r="AE398" s="161"/>
    </row>
    <row r="399" spans="2:31">
      <c r="B399" s="161"/>
      <c r="D399" s="244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  <c r="T399" s="199"/>
      <c r="U399" s="199"/>
      <c r="V399" s="199"/>
      <c r="W399" s="199"/>
      <c r="X399" s="199"/>
      <c r="Y399" s="199"/>
      <c r="Z399" s="199"/>
      <c r="AA399" s="199"/>
      <c r="AB399" s="199"/>
      <c r="AC399" s="241"/>
      <c r="AE399" s="161"/>
    </row>
    <row r="400" spans="2:31">
      <c r="B400" s="161"/>
      <c r="D400" s="244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  <c r="T400" s="199"/>
      <c r="U400" s="199"/>
      <c r="V400" s="199"/>
      <c r="W400" s="199"/>
      <c r="X400" s="199"/>
      <c r="Y400" s="199"/>
      <c r="Z400" s="199"/>
      <c r="AA400" s="199"/>
      <c r="AB400" s="199"/>
      <c r="AC400" s="241"/>
      <c r="AE400" s="161"/>
    </row>
    <row r="401" spans="2:31">
      <c r="B401" s="161"/>
      <c r="D401" s="244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  <c r="T401" s="199"/>
      <c r="U401" s="199"/>
      <c r="V401" s="199"/>
      <c r="W401" s="199"/>
      <c r="X401" s="199"/>
      <c r="Y401" s="199"/>
      <c r="Z401" s="199"/>
      <c r="AA401" s="199"/>
      <c r="AB401" s="199"/>
      <c r="AC401" s="241"/>
      <c r="AE401" s="161"/>
    </row>
    <row r="402" spans="2:31">
      <c r="B402" s="161"/>
      <c r="D402" s="244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  <c r="T402" s="199"/>
      <c r="U402" s="199"/>
      <c r="V402" s="199"/>
      <c r="W402" s="199"/>
      <c r="X402" s="199"/>
      <c r="Y402" s="199"/>
      <c r="Z402" s="199"/>
      <c r="AA402" s="199"/>
      <c r="AB402" s="199"/>
      <c r="AC402" s="241"/>
      <c r="AE402" s="161"/>
    </row>
    <row r="403" spans="2:31">
      <c r="B403" s="161"/>
      <c r="D403" s="244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  <c r="T403" s="199"/>
      <c r="U403" s="199"/>
      <c r="V403" s="199"/>
      <c r="W403" s="199"/>
      <c r="X403" s="199"/>
      <c r="Y403" s="199"/>
      <c r="Z403" s="199"/>
      <c r="AA403" s="199"/>
      <c r="AB403" s="199"/>
      <c r="AC403" s="241"/>
      <c r="AE403" s="161"/>
    </row>
    <row r="404" spans="2:31">
      <c r="B404" s="161"/>
      <c r="D404" s="244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  <c r="T404" s="199"/>
      <c r="U404" s="199"/>
      <c r="V404" s="199"/>
      <c r="W404" s="199"/>
      <c r="X404" s="199"/>
      <c r="Y404" s="199"/>
      <c r="Z404" s="199"/>
      <c r="AA404" s="199"/>
      <c r="AB404" s="199"/>
      <c r="AC404" s="241"/>
      <c r="AE404" s="161"/>
    </row>
    <row r="405" spans="2:31">
      <c r="B405" s="161"/>
      <c r="D405" s="244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  <c r="T405" s="199"/>
      <c r="U405" s="199"/>
      <c r="V405" s="199"/>
      <c r="W405" s="199"/>
      <c r="X405" s="199"/>
      <c r="Y405" s="199"/>
      <c r="Z405" s="199"/>
      <c r="AA405" s="199"/>
      <c r="AB405" s="199"/>
      <c r="AC405" s="241"/>
      <c r="AE405" s="161"/>
    </row>
    <row r="406" spans="2:31">
      <c r="B406" s="161"/>
      <c r="D406" s="244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  <c r="T406" s="199"/>
      <c r="U406" s="199"/>
      <c r="V406" s="199"/>
      <c r="W406" s="199"/>
      <c r="X406" s="199"/>
      <c r="Y406" s="199"/>
      <c r="Z406" s="199"/>
      <c r="AA406" s="199"/>
      <c r="AB406" s="199"/>
      <c r="AC406" s="241"/>
      <c r="AE406" s="161"/>
    </row>
    <row r="407" spans="2:31">
      <c r="B407" s="161"/>
      <c r="D407" s="244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  <c r="T407" s="199"/>
      <c r="U407" s="199"/>
      <c r="V407" s="199"/>
      <c r="W407" s="199"/>
      <c r="X407" s="199"/>
      <c r="Y407" s="199"/>
      <c r="Z407" s="199"/>
      <c r="AA407" s="199"/>
      <c r="AB407" s="199"/>
      <c r="AC407" s="241"/>
      <c r="AE407" s="161"/>
    </row>
    <row r="408" spans="2:31">
      <c r="B408" s="161"/>
      <c r="D408" s="244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  <c r="T408" s="199"/>
      <c r="U408" s="199"/>
      <c r="V408" s="199"/>
      <c r="W408" s="199"/>
      <c r="X408" s="199"/>
      <c r="Y408" s="199"/>
      <c r="Z408" s="199"/>
      <c r="AA408" s="199"/>
      <c r="AB408" s="199"/>
      <c r="AC408" s="241"/>
      <c r="AE408" s="161"/>
    </row>
    <row r="409" spans="2:31">
      <c r="B409" s="161"/>
      <c r="D409" s="244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  <c r="T409" s="199"/>
      <c r="U409" s="199"/>
      <c r="V409" s="199"/>
      <c r="W409" s="199"/>
      <c r="X409" s="199"/>
      <c r="Y409" s="199"/>
      <c r="Z409" s="199"/>
      <c r="AA409" s="199"/>
      <c r="AB409" s="199"/>
      <c r="AC409" s="241"/>
      <c r="AE409" s="161"/>
    </row>
    <row r="410" spans="2:31">
      <c r="B410" s="161"/>
      <c r="D410" s="244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  <c r="T410" s="199"/>
      <c r="U410" s="199"/>
      <c r="V410" s="199"/>
      <c r="W410" s="199"/>
      <c r="X410" s="199"/>
      <c r="Y410" s="199"/>
      <c r="Z410" s="199"/>
      <c r="AA410" s="199"/>
      <c r="AB410" s="199"/>
      <c r="AC410" s="241"/>
      <c r="AE410" s="161"/>
    </row>
    <row r="411" spans="2:31">
      <c r="B411" s="161"/>
      <c r="D411" s="244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  <c r="T411" s="199"/>
      <c r="U411" s="199"/>
      <c r="V411" s="199"/>
      <c r="W411" s="199"/>
      <c r="X411" s="199"/>
      <c r="Y411" s="199"/>
      <c r="Z411" s="199"/>
      <c r="AA411" s="199"/>
      <c r="AB411" s="199"/>
      <c r="AC411" s="241"/>
      <c r="AE411" s="161"/>
    </row>
    <row r="412" spans="2:31">
      <c r="B412" s="161"/>
      <c r="D412" s="244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  <c r="T412" s="199"/>
      <c r="U412" s="199"/>
      <c r="V412" s="199"/>
      <c r="W412" s="199"/>
      <c r="X412" s="199"/>
      <c r="Y412" s="199"/>
      <c r="Z412" s="199"/>
      <c r="AA412" s="199"/>
      <c r="AB412" s="199"/>
      <c r="AC412" s="241"/>
      <c r="AE412" s="161"/>
    </row>
    <row r="413" spans="2:31">
      <c r="B413" s="161"/>
      <c r="D413" s="244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  <c r="T413" s="199"/>
      <c r="U413" s="199"/>
      <c r="V413" s="199"/>
      <c r="W413" s="199"/>
      <c r="X413" s="199"/>
      <c r="Y413" s="199"/>
      <c r="Z413" s="199"/>
      <c r="AA413" s="199"/>
      <c r="AB413" s="199"/>
      <c r="AC413" s="241"/>
      <c r="AE413" s="161"/>
    </row>
    <row r="414" spans="2:31">
      <c r="B414" s="161"/>
      <c r="D414" s="244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  <c r="T414" s="199"/>
      <c r="U414" s="199"/>
      <c r="V414" s="199"/>
      <c r="W414" s="199"/>
      <c r="X414" s="199"/>
      <c r="Y414" s="199"/>
      <c r="Z414" s="199"/>
      <c r="AA414" s="199"/>
      <c r="AB414" s="199"/>
      <c r="AC414" s="241"/>
      <c r="AE414" s="161"/>
    </row>
    <row r="415" spans="2:31">
      <c r="B415" s="161"/>
      <c r="D415" s="244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  <c r="T415" s="199"/>
      <c r="U415" s="199"/>
      <c r="V415" s="199"/>
      <c r="W415" s="199"/>
      <c r="X415" s="199"/>
      <c r="Y415" s="199"/>
      <c r="Z415" s="199"/>
      <c r="AA415" s="199"/>
      <c r="AB415" s="199"/>
      <c r="AC415" s="241"/>
      <c r="AE415" s="161"/>
    </row>
    <row r="416" spans="2:31">
      <c r="B416" s="161"/>
      <c r="D416" s="244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  <c r="T416" s="199"/>
      <c r="U416" s="199"/>
      <c r="V416" s="199"/>
      <c r="W416" s="199"/>
      <c r="X416" s="199"/>
      <c r="Y416" s="199"/>
      <c r="Z416" s="199"/>
      <c r="AA416" s="199"/>
      <c r="AB416" s="199"/>
      <c r="AC416" s="241"/>
      <c r="AE416" s="161"/>
    </row>
    <row r="417" spans="2:31">
      <c r="B417" s="161"/>
      <c r="D417" s="244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  <c r="T417" s="199"/>
      <c r="U417" s="199"/>
      <c r="V417" s="199"/>
      <c r="W417" s="199"/>
      <c r="X417" s="199"/>
      <c r="Y417" s="199"/>
      <c r="Z417" s="199"/>
      <c r="AA417" s="199"/>
      <c r="AB417" s="199"/>
      <c r="AC417" s="241"/>
      <c r="AE417" s="161"/>
    </row>
    <row r="418" spans="2:31">
      <c r="B418" s="161"/>
      <c r="D418" s="244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  <c r="T418" s="199"/>
      <c r="U418" s="199"/>
      <c r="V418" s="199"/>
      <c r="W418" s="199"/>
      <c r="X418" s="199"/>
      <c r="Y418" s="199"/>
      <c r="Z418" s="199"/>
      <c r="AA418" s="199"/>
      <c r="AB418" s="199"/>
      <c r="AC418" s="241"/>
      <c r="AE418" s="161"/>
    </row>
    <row r="419" spans="2:31">
      <c r="B419" s="161"/>
      <c r="D419" s="244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  <c r="T419" s="199"/>
      <c r="U419" s="199"/>
      <c r="V419" s="199"/>
      <c r="W419" s="199"/>
      <c r="X419" s="199"/>
      <c r="Y419" s="199"/>
      <c r="Z419" s="199"/>
      <c r="AA419" s="199"/>
      <c r="AB419" s="199"/>
      <c r="AC419" s="241"/>
      <c r="AE419" s="161"/>
    </row>
    <row r="420" spans="2:31">
      <c r="B420" s="161"/>
      <c r="D420" s="244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  <c r="T420" s="199"/>
      <c r="U420" s="199"/>
      <c r="V420" s="199"/>
      <c r="W420" s="199"/>
      <c r="X420" s="199"/>
      <c r="Y420" s="199"/>
      <c r="Z420" s="199"/>
      <c r="AA420" s="199"/>
      <c r="AB420" s="199"/>
      <c r="AC420" s="241"/>
      <c r="AE420" s="161"/>
    </row>
    <row r="421" spans="2:31">
      <c r="B421" s="161"/>
      <c r="D421" s="244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  <c r="T421" s="199"/>
      <c r="U421" s="199"/>
      <c r="V421" s="199"/>
      <c r="W421" s="199"/>
      <c r="X421" s="199"/>
      <c r="Y421" s="199"/>
      <c r="Z421" s="199"/>
      <c r="AA421" s="199"/>
      <c r="AB421" s="199"/>
      <c r="AC421" s="241"/>
      <c r="AE421" s="161"/>
    </row>
    <row r="422" spans="2:31">
      <c r="B422" s="161"/>
      <c r="D422" s="244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  <c r="T422" s="199"/>
      <c r="U422" s="199"/>
      <c r="V422" s="199"/>
      <c r="W422" s="199"/>
      <c r="X422" s="199"/>
      <c r="Y422" s="199"/>
      <c r="Z422" s="199"/>
      <c r="AA422" s="199"/>
      <c r="AB422" s="199"/>
      <c r="AC422" s="241"/>
      <c r="AE422" s="161"/>
    </row>
    <row r="423" spans="2:31">
      <c r="B423" s="161"/>
      <c r="D423" s="244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  <c r="T423" s="199"/>
      <c r="U423" s="199"/>
      <c r="V423" s="199"/>
      <c r="W423" s="199"/>
      <c r="X423" s="199"/>
      <c r="Y423" s="199"/>
      <c r="Z423" s="199"/>
      <c r="AA423" s="199"/>
      <c r="AB423" s="199"/>
      <c r="AC423" s="241"/>
      <c r="AE423" s="161"/>
    </row>
    <row r="424" spans="2:31">
      <c r="B424" s="161"/>
      <c r="D424" s="244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  <c r="T424" s="199"/>
      <c r="U424" s="199"/>
      <c r="V424" s="199"/>
      <c r="W424" s="199"/>
      <c r="X424" s="199"/>
      <c r="Y424" s="199"/>
      <c r="Z424" s="199"/>
      <c r="AA424" s="199"/>
      <c r="AB424" s="199"/>
      <c r="AC424" s="241"/>
      <c r="AE424" s="161"/>
    </row>
    <row r="425" spans="2:31">
      <c r="B425" s="161"/>
      <c r="D425" s="244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  <c r="T425" s="199"/>
      <c r="U425" s="199"/>
      <c r="V425" s="199"/>
      <c r="W425" s="199"/>
      <c r="X425" s="199"/>
      <c r="Y425" s="199"/>
      <c r="Z425" s="199"/>
      <c r="AA425" s="199"/>
      <c r="AB425" s="199"/>
      <c r="AC425" s="241"/>
      <c r="AE425" s="161"/>
    </row>
    <row r="426" spans="2:31">
      <c r="B426" s="161"/>
      <c r="D426" s="244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  <c r="T426" s="199"/>
      <c r="U426" s="199"/>
      <c r="V426" s="199"/>
      <c r="W426" s="199"/>
      <c r="X426" s="199"/>
      <c r="Y426" s="199"/>
      <c r="Z426" s="199"/>
      <c r="AA426" s="199"/>
      <c r="AB426" s="199"/>
      <c r="AC426" s="241"/>
      <c r="AE426" s="161"/>
    </row>
    <row r="427" spans="2:31">
      <c r="B427" s="161"/>
      <c r="D427" s="244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  <c r="T427" s="199"/>
      <c r="U427" s="199"/>
      <c r="V427" s="199"/>
      <c r="W427" s="199"/>
      <c r="X427" s="199"/>
      <c r="Y427" s="199"/>
      <c r="Z427" s="199"/>
      <c r="AA427" s="199"/>
      <c r="AB427" s="199"/>
      <c r="AC427" s="241"/>
      <c r="AE427" s="161"/>
    </row>
    <row r="428" spans="2:31">
      <c r="B428" s="161"/>
      <c r="D428" s="244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  <c r="T428" s="199"/>
      <c r="U428" s="199"/>
      <c r="V428" s="199"/>
      <c r="W428" s="199"/>
      <c r="X428" s="199"/>
      <c r="Y428" s="199"/>
      <c r="Z428" s="199"/>
      <c r="AA428" s="199"/>
      <c r="AB428" s="199"/>
      <c r="AC428" s="241"/>
      <c r="AE428" s="161"/>
    </row>
    <row r="429" spans="2:31">
      <c r="B429" s="161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  <c r="T429" s="199"/>
      <c r="U429" s="199"/>
      <c r="V429" s="199"/>
      <c r="W429" s="199"/>
      <c r="X429" s="199"/>
      <c r="Y429" s="199"/>
      <c r="Z429" s="199"/>
      <c r="AA429" s="199"/>
      <c r="AB429" s="199"/>
      <c r="AC429" s="241"/>
      <c r="AE429" s="161"/>
    </row>
    <row r="430" spans="2:31">
      <c r="B430" s="161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  <c r="T430" s="199"/>
      <c r="U430" s="199"/>
      <c r="V430" s="199"/>
      <c r="W430" s="199"/>
      <c r="X430" s="199"/>
      <c r="Y430" s="199"/>
      <c r="Z430" s="199"/>
      <c r="AA430" s="199"/>
      <c r="AB430" s="199"/>
      <c r="AC430" s="241"/>
      <c r="AE430" s="161"/>
    </row>
    <row r="431" spans="2:31">
      <c r="B431" s="161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  <c r="T431" s="199"/>
      <c r="U431" s="199"/>
      <c r="V431" s="199"/>
      <c r="W431" s="199"/>
      <c r="X431" s="199"/>
      <c r="Y431" s="199"/>
      <c r="Z431" s="199"/>
      <c r="AA431" s="199"/>
      <c r="AB431" s="199"/>
      <c r="AC431" s="241"/>
      <c r="AE431" s="161"/>
    </row>
    <row r="432" spans="2:31">
      <c r="B432" s="161"/>
      <c r="D432" s="161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  <c r="T432" s="199"/>
      <c r="U432" s="199"/>
      <c r="V432" s="199"/>
      <c r="W432" s="199"/>
      <c r="X432" s="199"/>
      <c r="Y432" s="199"/>
      <c r="Z432" s="199"/>
      <c r="AA432" s="199"/>
      <c r="AB432" s="199"/>
      <c r="AC432" s="241"/>
      <c r="AE432" s="161"/>
    </row>
    <row r="433" spans="2:31">
      <c r="B433" s="161"/>
      <c r="D433" s="161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  <c r="T433" s="199"/>
      <c r="U433" s="199"/>
      <c r="V433" s="199"/>
      <c r="W433" s="199"/>
      <c r="X433" s="199"/>
      <c r="Y433" s="199"/>
      <c r="Z433" s="199"/>
      <c r="AA433" s="199"/>
      <c r="AB433" s="199"/>
      <c r="AC433" s="241"/>
      <c r="AE433" s="161"/>
    </row>
    <row r="434" spans="2:31">
      <c r="B434" s="161"/>
      <c r="D434" s="161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  <c r="T434" s="199"/>
      <c r="U434" s="199"/>
      <c r="V434" s="199"/>
      <c r="W434" s="199"/>
      <c r="X434" s="199"/>
      <c r="Y434" s="199"/>
      <c r="Z434" s="199"/>
      <c r="AA434" s="199"/>
      <c r="AB434" s="199"/>
      <c r="AC434" s="241"/>
      <c r="AE434" s="161"/>
    </row>
    <row r="435" spans="2:31">
      <c r="B435" s="161"/>
      <c r="D435" s="161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  <c r="T435" s="199"/>
      <c r="U435" s="199"/>
      <c r="V435" s="199"/>
      <c r="W435" s="199"/>
      <c r="X435" s="199"/>
      <c r="Y435" s="199"/>
      <c r="Z435" s="199"/>
      <c r="AA435" s="199"/>
      <c r="AB435" s="199"/>
      <c r="AC435" s="241"/>
      <c r="AE435" s="161"/>
    </row>
    <row r="436" spans="2:31">
      <c r="B436" s="161"/>
      <c r="D436" s="161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  <c r="T436" s="199"/>
      <c r="U436" s="199"/>
      <c r="V436" s="199"/>
      <c r="W436" s="199"/>
      <c r="X436" s="199"/>
      <c r="Y436" s="199"/>
      <c r="Z436" s="199"/>
      <c r="AA436" s="199"/>
      <c r="AB436" s="199"/>
      <c r="AC436" s="241"/>
      <c r="AE436" s="161"/>
    </row>
    <row r="437" spans="2:31">
      <c r="B437" s="161"/>
      <c r="D437" s="161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  <c r="T437" s="199"/>
      <c r="U437" s="199"/>
      <c r="V437" s="199"/>
      <c r="W437" s="199"/>
      <c r="X437" s="199"/>
      <c r="Y437" s="199"/>
      <c r="Z437" s="199"/>
      <c r="AA437" s="199"/>
      <c r="AB437" s="199"/>
      <c r="AC437" s="241"/>
      <c r="AE437" s="161"/>
    </row>
    <row r="438" spans="2:31">
      <c r="B438" s="161"/>
      <c r="D438" s="161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  <c r="T438" s="199"/>
      <c r="U438" s="199"/>
      <c r="V438" s="199"/>
      <c r="W438" s="199"/>
      <c r="X438" s="199"/>
      <c r="Y438" s="199"/>
      <c r="Z438" s="199"/>
      <c r="AA438" s="199"/>
      <c r="AB438" s="199"/>
      <c r="AC438" s="241"/>
      <c r="AE438" s="161"/>
    </row>
    <row r="439" spans="2:31">
      <c r="B439" s="161"/>
      <c r="D439" s="161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  <c r="T439" s="199"/>
      <c r="U439" s="199"/>
      <c r="V439" s="199"/>
      <c r="W439" s="199"/>
      <c r="X439" s="199"/>
      <c r="Y439" s="199"/>
      <c r="Z439" s="199"/>
      <c r="AA439" s="199"/>
      <c r="AB439" s="199"/>
      <c r="AC439" s="241"/>
      <c r="AE439" s="161"/>
    </row>
    <row r="440" spans="2:31">
      <c r="B440" s="161"/>
      <c r="D440" s="161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  <c r="T440" s="199"/>
      <c r="U440" s="199"/>
      <c r="V440" s="199"/>
      <c r="W440" s="199"/>
      <c r="X440" s="199"/>
      <c r="Y440" s="199"/>
      <c r="Z440" s="199"/>
      <c r="AA440" s="199"/>
      <c r="AB440" s="199"/>
      <c r="AC440" s="241"/>
      <c r="AE440" s="161"/>
    </row>
  </sheetData>
  <mergeCells count="239">
    <mergeCell ref="A228:C228"/>
    <mergeCell ref="D228:E228"/>
    <mergeCell ref="G228:G231"/>
    <mergeCell ref="A229:C229"/>
    <mergeCell ref="D229:E229"/>
    <mergeCell ref="A230:C230"/>
    <mergeCell ref="D230:E230"/>
    <mergeCell ref="A231:E231"/>
    <mergeCell ref="M215:T215"/>
    <mergeCell ref="A225:G225"/>
    <mergeCell ref="A226:B226"/>
    <mergeCell ref="D226:F226"/>
    <mergeCell ref="G226:G227"/>
    <mergeCell ref="A227:C227"/>
    <mergeCell ref="D227:E227"/>
    <mergeCell ref="AG182:AG189"/>
    <mergeCell ref="AI182:AI189"/>
    <mergeCell ref="B193:D195"/>
    <mergeCell ref="B212:C212"/>
    <mergeCell ref="M213:T213"/>
    <mergeCell ref="M214:T214"/>
    <mergeCell ref="AF174:AF181"/>
    <mergeCell ref="AG174:AG181"/>
    <mergeCell ref="AI174:AI181"/>
    <mergeCell ref="A182:A189"/>
    <mergeCell ref="B182:B189"/>
    <mergeCell ref="C182:C189"/>
    <mergeCell ref="D182:D189"/>
    <mergeCell ref="AC182:AC189"/>
    <mergeCell ref="AE182:AE189"/>
    <mergeCell ref="AF182:AF189"/>
    <mergeCell ref="A174:A181"/>
    <mergeCell ref="B174:B181"/>
    <mergeCell ref="C174:C181"/>
    <mergeCell ref="D174:D181"/>
    <mergeCell ref="AC174:AC181"/>
    <mergeCell ref="AE174:AE181"/>
    <mergeCell ref="A166:A173"/>
    <mergeCell ref="B166:B173"/>
    <mergeCell ref="C166:C173"/>
    <mergeCell ref="D166:D173"/>
    <mergeCell ref="AC166:AC173"/>
    <mergeCell ref="AE166:AE173"/>
    <mergeCell ref="AF166:AF173"/>
    <mergeCell ref="AG166:AG173"/>
    <mergeCell ref="AI166:AI173"/>
    <mergeCell ref="A158:A165"/>
    <mergeCell ref="B158:B165"/>
    <mergeCell ref="C158:C165"/>
    <mergeCell ref="D158:D165"/>
    <mergeCell ref="AC158:AC165"/>
    <mergeCell ref="AE158:AE165"/>
    <mergeCell ref="AF158:AF165"/>
    <mergeCell ref="AG158:AG165"/>
    <mergeCell ref="AI158:AI165"/>
    <mergeCell ref="AF142:AF149"/>
    <mergeCell ref="AG142:AG149"/>
    <mergeCell ref="AI142:AI149"/>
    <mergeCell ref="A150:A157"/>
    <mergeCell ref="B150:B157"/>
    <mergeCell ref="C150:C157"/>
    <mergeCell ref="D150:D157"/>
    <mergeCell ref="AC150:AC157"/>
    <mergeCell ref="AE150:AE157"/>
    <mergeCell ref="AF150:AF157"/>
    <mergeCell ref="A142:A149"/>
    <mergeCell ref="B142:B149"/>
    <mergeCell ref="C142:C149"/>
    <mergeCell ref="D142:D149"/>
    <mergeCell ref="AC142:AC149"/>
    <mergeCell ref="AE142:AE149"/>
    <mergeCell ref="AG150:AG157"/>
    <mergeCell ref="AI150:AI157"/>
    <mergeCell ref="A134:A141"/>
    <mergeCell ref="B134:B141"/>
    <mergeCell ref="C134:C141"/>
    <mergeCell ref="D134:D141"/>
    <mergeCell ref="AC134:AC141"/>
    <mergeCell ref="AE134:AE141"/>
    <mergeCell ref="AF134:AF141"/>
    <mergeCell ref="AG134:AG141"/>
    <mergeCell ref="AI134:AI141"/>
    <mergeCell ref="A126:A133"/>
    <mergeCell ref="B126:B133"/>
    <mergeCell ref="C126:C133"/>
    <mergeCell ref="D126:D133"/>
    <mergeCell ref="AC126:AC133"/>
    <mergeCell ref="AE126:AE133"/>
    <mergeCell ref="AF126:AF133"/>
    <mergeCell ref="AG126:AG133"/>
    <mergeCell ref="AI126:AI133"/>
    <mergeCell ref="AF110:AF117"/>
    <mergeCell ref="AG110:AG117"/>
    <mergeCell ref="AI110:AI117"/>
    <mergeCell ref="A118:A125"/>
    <mergeCell ref="B118:B125"/>
    <mergeCell ref="C118:C125"/>
    <mergeCell ref="D118:D125"/>
    <mergeCell ref="AC118:AC125"/>
    <mergeCell ref="AE118:AE125"/>
    <mergeCell ref="AF118:AF125"/>
    <mergeCell ref="A110:A117"/>
    <mergeCell ref="B110:B117"/>
    <mergeCell ref="C110:C117"/>
    <mergeCell ref="D110:D117"/>
    <mergeCell ref="AC110:AC117"/>
    <mergeCell ref="AE110:AE117"/>
    <mergeCell ref="AG118:AG125"/>
    <mergeCell ref="AI118:AI125"/>
    <mergeCell ref="A102:A109"/>
    <mergeCell ref="B102:B109"/>
    <mergeCell ref="C102:C109"/>
    <mergeCell ref="D102:D109"/>
    <mergeCell ref="AC102:AC109"/>
    <mergeCell ref="AE102:AE109"/>
    <mergeCell ref="AF102:AF109"/>
    <mergeCell ref="AG102:AG109"/>
    <mergeCell ref="AI102:AI109"/>
    <mergeCell ref="A94:A101"/>
    <mergeCell ref="B94:B101"/>
    <mergeCell ref="C94:C101"/>
    <mergeCell ref="D94:D101"/>
    <mergeCell ref="AC94:AC101"/>
    <mergeCell ref="AE94:AE101"/>
    <mergeCell ref="AF94:AF101"/>
    <mergeCell ref="AG94:AG101"/>
    <mergeCell ref="AI94:AI101"/>
    <mergeCell ref="AF78:AF85"/>
    <mergeCell ref="AG78:AG85"/>
    <mergeCell ref="AI78:AI85"/>
    <mergeCell ref="A86:A93"/>
    <mergeCell ref="B86:B93"/>
    <mergeCell ref="C86:C93"/>
    <mergeCell ref="D86:D93"/>
    <mergeCell ref="AC86:AC93"/>
    <mergeCell ref="AE86:AE93"/>
    <mergeCell ref="AF86:AF93"/>
    <mergeCell ref="A78:A85"/>
    <mergeCell ref="B78:B85"/>
    <mergeCell ref="C78:C85"/>
    <mergeCell ref="D78:D85"/>
    <mergeCell ref="AC78:AC85"/>
    <mergeCell ref="AE78:AE85"/>
    <mergeCell ref="AG86:AG93"/>
    <mergeCell ref="AI86:AI93"/>
    <mergeCell ref="A70:A77"/>
    <mergeCell ref="B70:B77"/>
    <mergeCell ref="C70:C77"/>
    <mergeCell ref="D70:D77"/>
    <mergeCell ref="AC70:AC77"/>
    <mergeCell ref="AE70:AE77"/>
    <mergeCell ref="AF70:AF77"/>
    <mergeCell ref="AG70:AG77"/>
    <mergeCell ref="AI70:AI77"/>
    <mergeCell ref="A62:A69"/>
    <mergeCell ref="B62:B69"/>
    <mergeCell ref="C62:C69"/>
    <mergeCell ref="D62:D69"/>
    <mergeCell ref="AC62:AC69"/>
    <mergeCell ref="AE62:AE69"/>
    <mergeCell ref="AF62:AF69"/>
    <mergeCell ref="AG62:AG69"/>
    <mergeCell ref="AI62:AI69"/>
    <mergeCell ref="AF46:AF53"/>
    <mergeCell ref="AG46:AG53"/>
    <mergeCell ref="AI46:AI53"/>
    <mergeCell ref="A54:A61"/>
    <mergeCell ref="B54:B61"/>
    <mergeCell ref="C54:C61"/>
    <mergeCell ref="D54:D61"/>
    <mergeCell ref="AC54:AC61"/>
    <mergeCell ref="AE54:AE61"/>
    <mergeCell ref="AF54:AF61"/>
    <mergeCell ref="A46:A53"/>
    <mergeCell ref="B46:B53"/>
    <mergeCell ref="C46:C53"/>
    <mergeCell ref="D46:D53"/>
    <mergeCell ref="AC46:AC53"/>
    <mergeCell ref="AE46:AE53"/>
    <mergeCell ref="AG54:AG61"/>
    <mergeCell ref="AI54:AI61"/>
    <mergeCell ref="A38:A45"/>
    <mergeCell ref="B38:B45"/>
    <mergeCell ref="C38:C45"/>
    <mergeCell ref="D38:D45"/>
    <mergeCell ref="AC38:AC45"/>
    <mergeCell ref="AE38:AE45"/>
    <mergeCell ref="AF38:AF45"/>
    <mergeCell ref="AG38:AG45"/>
    <mergeCell ref="AI38:AI45"/>
    <mergeCell ref="A30:A37"/>
    <mergeCell ref="B30:B37"/>
    <mergeCell ref="C30:C37"/>
    <mergeCell ref="D30:D37"/>
    <mergeCell ref="AC30:AC37"/>
    <mergeCell ref="AE30:AE37"/>
    <mergeCell ref="AF30:AF37"/>
    <mergeCell ref="AG30:AG37"/>
    <mergeCell ref="AI30:AI37"/>
    <mergeCell ref="A22:A29"/>
    <mergeCell ref="B22:B29"/>
    <mergeCell ref="C22:C29"/>
    <mergeCell ref="D22:D29"/>
    <mergeCell ref="AC22:AC29"/>
    <mergeCell ref="AE22:AE29"/>
    <mergeCell ref="AF22:AF29"/>
    <mergeCell ref="AG22:AG29"/>
    <mergeCell ref="AI22:AI29"/>
    <mergeCell ref="A14:A21"/>
    <mergeCell ref="B14:B21"/>
    <mergeCell ref="C14:C21"/>
    <mergeCell ref="D14:D21"/>
    <mergeCell ref="AC14:AC21"/>
    <mergeCell ref="AE14:AE21"/>
    <mergeCell ref="AF14:AF21"/>
    <mergeCell ref="AG14:AG21"/>
    <mergeCell ref="AI14:AI21"/>
    <mergeCell ref="I5:AB5"/>
    <mergeCell ref="A6:A13"/>
    <mergeCell ref="B6:B13"/>
    <mergeCell ref="C6:C13"/>
    <mergeCell ref="D6:D13"/>
    <mergeCell ref="AC6:AC13"/>
    <mergeCell ref="AG1:AG4"/>
    <mergeCell ref="AH1:AH4"/>
    <mergeCell ref="AI1:AI4"/>
    <mergeCell ref="F2:H2"/>
    <mergeCell ref="F3:H3"/>
    <mergeCell ref="I4:AB4"/>
    <mergeCell ref="A1:E2"/>
    <mergeCell ref="F1:H1"/>
    <mergeCell ref="AC1:AC4"/>
    <mergeCell ref="AD1:AD3"/>
    <mergeCell ref="AE1:AE4"/>
    <mergeCell ref="AF1:AF4"/>
    <mergeCell ref="AE6:AE13"/>
    <mergeCell ref="AF6:AF13"/>
    <mergeCell ref="AG6:AG13"/>
    <mergeCell ref="AI6:AI13"/>
  </mergeCells>
  <dataValidations count="3">
    <dataValidation type="list" allowBlank="1" showInputMessage="1" showErrorMessage="1" sqref="G6:G189">
      <formula1>$G$217:$G$222</formula1>
    </dataValidation>
    <dataValidation type="list" allowBlank="1" showInputMessage="1" showErrorMessage="1" sqref="G6:G189">
      <formula1>$G$217:$G$222</formula1>
    </dataValidation>
    <dataValidation type="list" allowBlank="1" showInputMessage="1" showErrorMessage="1" sqref="C198:C209 C6:C189">
      <formula1>$D$217:$D$219</formula1>
    </dataValidation>
  </dataValidations>
  <pageMargins left="0.23622047244094491" right="0.23622047244094491" top="0" bottom="0" header="0.31496062992125984" footer="0.31496062992125984"/>
  <pageSetup paperSize="8" scale="43" orientation="landscape" r:id="rId1"/>
  <rowBreaks count="1" manualBreakCount="1">
    <brk id="101" max="3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opLeftCell="A7" workbookViewId="0">
      <selection activeCell="G11" sqref="G11"/>
    </sheetView>
  </sheetViews>
  <sheetFormatPr defaultColWidth="9.140625" defaultRowHeight="15"/>
  <cols>
    <col min="1" max="1" width="9.140625" style="76"/>
    <col min="2" max="2" width="11" style="75" customWidth="1"/>
    <col min="3" max="3" width="31.85546875" style="74" customWidth="1"/>
    <col min="4" max="4" width="17.140625" style="74" customWidth="1"/>
    <col min="5" max="5" width="14.140625" style="74" customWidth="1"/>
    <col min="6" max="6" width="50.140625" style="73" customWidth="1"/>
    <col min="7" max="7" width="22.7109375" style="72" customWidth="1"/>
    <col min="8" max="8" width="27.140625" style="72" customWidth="1"/>
    <col min="9" max="9" width="28.28515625" style="72" customWidth="1"/>
    <col min="10" max="16384" width="9.140625" style="72"/>
  </cols>
  <sheetData>
    <row r="1" spans="1:12" ht="22.5" customHeight="1">
      <c r="A1" s="541" t="s">
        <v>720</v>
      </c>
      <c r="B1" s="542"/>
      <c r="C1" s="543" t="str">
        <f>alapadatok!C4</f>
        <v>Zamárdi Fekete István Általános Iskola és Alapfokú Művészeti Iskola</v>
      </c>
      <c r="D1" s="543"/>
      <c r="E1" s="543"/>
      <c r="F1" s="543"/>
      <c r="G1" s="543"/>
      <c r="H1" s="543"/>
      <c r="I1" s="543"/>
    </row>
    <row r="2" spans="1:12" ht="52.5">
      <c r="A2" s="93" t="s">
        <v>1</v>
      </c>
      <c r="B2" s="94" t="s">
        <v>719</v>
      </c>
      <c r="C2" s="93" t="s">
        <v>718</v>
      </c>
      <c r="D2" s="93" t="s">
        <v>717</v>
      </c>
      <c r="E2" s="94" t="s">
        <v>716</v>
      </c>
      <c r="F2" s="94" t="s">
        <v>715</v>
      </c>
      <c r="G2" s="94" t="s">
        <v>714</v>
      </c>
      <c r="H2" s="94" t="s">
        <v>713</v>
      </c>
      <c r="I2" s="94" t="s">
        <v>712</v>
      </c>
    </row>
    <row r="3" spans="1:12" ht="60">
      <c r="A3" s="81" t="s">
        <v>11</v>
      </c>
      <c r="B3" s="302" t="s">
        <v>11</v>
      </c>
      <c r="C3" s="300" t="s">
        <v>988</v>
      </c>
      <c r="D3" s="300" t="s">
        <v>989</v>
      </c>
      <c r="E3" s="79"/>
      <c r="F3" s="301" t="s">
        <v>990</v>
      </c>
      <c r="G3" s="77" t="s">
        <v>710</v>
      </c>
      <c r="H3" s="77"/>
      <c r="I3" s="77"/>
    </row>
    <row r="4" spans="1:12" ht="60">
      <c r="A4" s="81" t="s">
        <v>12</v>
      </c>
      <c r="B4" s="303" t="s">
        <v>15</v>
      </c>
      <c r="C4" s="300" t="s">
        <v>991</v>
      </c>
      <c r="D4" s="300" t="s">
        <v>992</v>
      </c>
      <c r="E4" s="79"/>
      <c r="F4" s="301" t="s">
        <v>990</v>
      </c>
      <c r="G4" s="304" t="s">
        <v>710</v>
      </c>
      <c r="H4" s="77"/>
      <c r="I4" s="77"/>
    </row>
    <row r="5" spans="1:12" ht="75">
      <c r="A5" s="81" t="s">
        <v>13</v>
      </c>
      <c r="B5" s="303" t="s">
        <v>13</v>
      </c>
      <c r="C5" s="300" t="s">
        <v>993</v>
      </c>
      <c r="D5" s="300" t="s">
        <v>994</v>
      </c>
      <c r="E5" s="79"/>
      <c r="F5" s="301" t="s">
        <v>995</v>
      </c>
      <c r="G5" s="304" t="s">
        <v>710</v>
      </c>
      <c r="H5" s="77"/>
      <c r="I5" s="77"/>
    </row>
    <row r="6" spans="1:12" ht="75">
      <c r="A6" s="81" t="s">
        <v>14</v>
      </c>
      <c r="B6" s="303" t="s">
        <v>17</v>
      </c>
      <c r="C6" s="300" t="s">
        <v>996</v>
      </c>
      <c r="D6" s="300" t="s">
        <v>997</v>
      </c>
      <c r="E6" s="79"/>
      <c r="F6" s="301" t="s">
        <v>995</v>
      </c>
      <c r="G6" s="304" t="s">
        <v>710</v>
      </c>
      <c r="H6" s="77"/>
      <c r="I6" s="77"/>
      <c r="L6" s="72" t="s">
        <v>711</v>
      </c>
    </row>
    <row r="7" spans="1:12" ht="60">
      <c r="A7" s="81" t="s">
        <v>15</v>
      </c>
      <c r="B7" s="303" t="s">
        <v>18</v>
      </c>
      <c r="C7" s="300" t="s">
        <v>998</v>
      </c>
      <c r="D7" s="300" t="s">
        <v>999</v>
      </c>
      <c r="E7" s="79"/>
      <c r="F7" s="301" t="s">
        <v>990</v>
      </c>
      <c r="G7" s="304" t="s">
        <v>710</v>
      </c>
      <c r="H7" s="77"/>
      <c r="I7" s="77"/>
      <c r="L7" s="72" t="s">
        <v>710</v>
      </c>
    </row>
    <row r="8" spans="1:12" ht="60">
      <c r="A8" s="81" t="s">
        <v>16</v>
      </c>
      <c r="B8" s="303" t="s">
        <v>17</v>
      </c>
      <c r="C8" s="300" t="s">
        <v>1000</v>
      </c>
      <c r="D8" s="300" t="s">
        <v>1001</v>
      </c>
      <c r="E8" s="79"/>
      <c r="F8" s="301" t="s">
        <v>990</v>
      </c>
      <c r="G8" s="304" t="s">
        <v>710</v>
      </c>
      <c r="H8" s="77"/>
      <c r="I8" s="77"/>
    </row>
    <row r="9" spans="1:12">
      <c r="A9" s="81" t="s">
        <v>17</v>
      </c>
      <c r="B9" s="303" t="s">
        <v>13</v>
      </c>
      <c r="C9" s="300" t="s">
        <v>1002</v>
      </c>
      <c r="D9" s="300" t="s">
        <v>1003</v>
      </c>
      <c r="E9" s="79"/>
      <c r="F9" s="78"/>
      <c r="G9" s="77"/>
      <c r="H9" s="77"/>
      <c r="I9" s="77"/>
    </row>
    <row r="10" spans="1:12" ht="60">
      <c r="A10" s="81" t="s">
        <v>18</v>
      </c>
      <c r="B10" s="303" t="s">
        <v>14</v>
      </c>
      <c r="C10" s="300" t="s">
        <v>1004</v>
      </c>
      <c r="D10" s="300" t="s">
        <v>1001</v>
      </c>
      <c r="E10" s="79"/>
      <c r="F10" s="301" t="s">
        <v>990</v>
      </c>
      <c r="G10" s="304" t="s">
        <v>710</v>
      </c>
      <c r="H10" s="77"/>
      <c r="I10" s="77"/>
    </row>
    <row r="11" spans="1:12">
      <c r="A11" s="81" t="s">
        <v>86</v>
      </c>
      <c r="B11" s="80"/>
      <c r="C11" s="79"/>
      <c r="D11" s="79"/>
      <c r="E11" s="79"/>
      <c r="F11" s="78"/>
      <c r="G11" s="77"/>
      <c r="H11" s="77"/>
      <c r="I11" s="77"/>
    </row>
    <row r="12" spans="1:12">
      <c r="A12" s="81" t="s">
        <v>92</v>
      </c>
      <c r="B12" s="80"/>
      <c r="C12" s="79"/>
      <c r="D12" s="79"/>
      <c r="E12" s="79"/>
      <c r="F12" s="78"/>
      <c r="G12" s="77"/>
      <c r="H12" s="77"/>
      <c r="I12" s="77"/>
    </row>
    <row r="13" spans="1:12">
      <c r="A13" s="81" t="s">
        <v>95</v>
      </c>
      <c r="B13" s="80"/>
      <c r="C13" s="79"/>
      <c r="D13" s="79"/>
      <c r="E13" s="79"/>
      <c r="F13" s="78"/>
      <c r="G13" s="77"/>
      <c r="H13" s="77"/>
      <c r="I13" s="77"/>
    </row>
    <row r="14" spans="1:12">
      <c r="A14" s="81" t="s">
        <v>98</v>
      </c>
      <c r="B14" s="80"/>
      <c r="C14" s="79"/>
      <c r="D14" s="79"/>
      <c r="E14" s="79"/>
      <c r="F14" s="78"/>
      <c r="G14" s="77"/>
      <c r="H14" s="77"/>
      <c r="I14" s="77"/>
    </row>
    <row r="15" spans="1:12">
      <c r="A15" s="81" t="s">
        <v>102</v>
      </c>
      <c r="B15" s="80"/>
      <c r="C15" s="79"/>
      <c r="D15" s="79"/>
      <c r="E15" s="82"/>
      <c r="F15" s="78"/>
      <c r="G15" s="77"/>
      <c r="H15" s="77"/>
      <c r="I15" s="77"/>
    </row>
    <row r="16" spans="1:12">
      <c r="A16" s="81" t="s">
        <v>105</v>
      </c>
      <c r="B16" s="80"/>
      <c r="C16" s="79"/>
      <c r="D16" s="79"/>
      <c r="E16" s="82"/>
      <c r="F16" s="78"/>
      <c r="G16" s="77"/>
      <c r="H16" s="77"/>
      <c r="I16" s="77"/>
    </row>
    <row r="17" spans="1:9">
      <c r="A17" s="81" t="s">
        <v>112</v>
      </c>
      <c r="B17" s="80"/>
      <c r="C17" s="79"/>
      <c r="D17" s="79"/>
      <c r="E17" s="82"/>
      <c r="F17" s="78"/>
      <c r="G17" s="77"/>
      <c r="H17" s="77"/>
      <c r="I17" s="77"/>
    </row>
    <row r="18" spans="1:9">
      <c r="A18" s="81" t="s">
        <v>118</v>
      </c>
      <c r="B18" s="80"/>
      <c r="C18" s="79"/>
      <c r="D18" s="79"/>
      <c r="E18" s="79"/>
      <c r="F18" s="78"/>
      <c r="G18" s="77"/>
      <c r="H18" s="77"/>
      <c r="I18" s="77"/>
    </row>
    <row r="19" spans="1:9">
      <c r="A19" s="81" t="s">
        <v>124</v>
      </c>
      <c r="B19" s="80"/>
      <c r="C19" s="79"/>
      <c r="D19" s="79"/>
      <c r="E19" s="79"/>
      <c r="F19" s="78"/>
      <c r="G19" s="77"/>
      <c r="H19" s="77"/>
      <c r="I19" s="77"/>
    </row>
    <row r="20" spans="1:9">
      <c r="A20" s="81" t="s">
        <v>131</v>
      </c>
      <c r="B20" s="80"/>
      <c r="C20" s="79"/>
      <c r="D20" s="79"/>
      <c r="E20" s="79"/>
      <c r="F20" s="78"/>
      <c r="G20" s="77"/>
      <c r="H20" s="77"/>
      <c r="I20" s="77"/>
    </row>
    <row r="21" spans="1:9">
      <c r="A21" s="81" t="s">
        <v>138</v>
      </c>
      <c r="B21" s="80"/>
      <c r="C21" s="79"/>
      <c r="D21" s="79"/>
      <c r="E21" s="79"/>
      <c r="F21" s="78"/>
      <c r="G21" s="77"/>
      <c r="H21" s="77"/>
      <c r="I21" s="77"/>
    </row>
    <row r="22" spans="1:9">
      <c r="A22" s="81" t="s">
        <v>147</v>
      </c>
      <c r="B22" s="80"/>
      <c r="C22" s="79"/>
      <c r="D22" s="79"/>
      <c r="E22" s="79"/>
      <c r="F22" s="78"/>
      <c r="G22" s="77"/>
      <c r="H22" s="77"/>
      <c r="I22" s="77"/>
    </row>
    <row r="23" spans="1:9">
      <c r="A23" s="81" t="s">
        <v>153</v>
      </c>
      <c r="B23" s="80"/>
      <c r="C23" s="79"/>
      <c r="D23" s="79"/>
      <c r="E23" s="79"/>
      <c r="F23" s="78"/>
      <c r="G23" s="77"/>
      <c r="H23" s="77"/>
      <c r="I23" s="77"/>
    </row>
    <row r="24" spans="1:9">
      <c r="A24" s="81" t="s">
        <v>158</v>
      </c>
      <c r="B24" s="80"/>
      <c r="C24" s="79"/>
      <c r="D24" s="79"/>
      <c r="E24" s="79"/>
      <c r="F24" s="78"/>
      <c r="G24" s="77"/>
      <c r="H24" s="77"/>
      <c r="I24" s="77"/>
    </row>
    <row r="25" spans="1:9">
      <c r="A25" s="81" t="s">
        <v>162</v>
      </c>
      <c r="B25" s="80"/>
      <c r="C25" s="79"/>
      <c r="D25" s="79"/>
      <c r="E25" s="79"/>
      <c r="F25" s="78"/>
      <c r="G25" s="77"/>
      <c r="H25" s="77"/>
      <c r="I25" s="77"/>
    </row>
    <row r="26" spans="1:9">
      <c r="A26" s="81" t="s">
        <v>168</v>
      </c>
      <c r="B26" s="80"/>
      <c r="C26" s="79"/>
      <c r="D26" s="79"/>
      <c r="E26" s="79"/>
      <c r="F26" s="78"/>
      <c r="G26" s="77"/>
      <c r="H26" s="77"/>
      <c r="I26" s="77"/>
    </row>
    <row r="27" spans="1:9">
      <c r="A27" s="81" t="s">
        <v>173</v>
      </c>
      <c r="B27" s="80"/>
      <c r="C27" s="79"/>
      <c r="D27" s="79"/>
      <c r="E27" s="79"/>
      <c r="F27" s="78"/>
      <c r="G27" s="77"/>
      <c r="H27" s="77"/>
      <c r="I27" s="77"/>
    </row>
    <row r="28" spans="1:9">
      <c r="A28" s="81" t="s">
        <v>180</v>
      </c>
      <c r="B28" s="80"/>
      <c r="C28" s="79"/>
      <c r="D28" s="79"/>
      <c r="E28" s="79"/>
      <c r="F28" s="78"/>
      <c r="G28" s="77"/>
      <c r="H28" s="77"/>
      <c r="I28" s="77"/>
    </row>
    <row r="29" spans="1:9">
      <c r="A29" s="81" t="s">
        <v>187</v>
      </c>
      <c r="B29" s="80"/>
      <c r="C29" s="79"/>
      <c r="D29" s="79"/>
      <c r="E29" s="79"/>
      <c r="F29" s="78"/>
      <c r="G29" s="77"/>
      <c r="H29" s="77"/>
      <c r="I29" s="77"/>
    </row>
    <row r="30" spans="1:9">
      <c r="A30" s="81" t="s">
        <v>193</v>
      </c>
      <c r="B30" s="80"/>
      <c r="C30" s="79"/>
      <c r="D30" s="79"/>
      <c r="E30" s="79"/>
      <c r="F30" s="78"/>
      <c r="G30" s="77"/>
      <c r="H30" s="77"/>
      <c r="I30" s="77"/>
    </row>
    <row r="31" spans="1:9">
      <c r="A31" s="81" t="s">
        <v>198</v>
      </c>
      <c r="B31" s="80"/>
      <c r="C31" s="79"/>
      <c r="D31" s="79"/>
      <c r="E31" s="79"/>
      <c r="F31" s="78"/>
      <c r="G31" s="77"/>
      <c r="H31" s="77"/>
      <c r="I31" s="77"/>
    </row>
    <row r="32" spans="1:9">
      <c r="A32" s="81" t="s">
        <v>205</v>
      </c>
      <c r="B32" s="80"/>
      <c r="C32" s="79"/>
      <c r="D32" s="79"/>
      <c r="E32" s="79"/>
      <c r="F32" s="78"/>
      <c r="G32" s="77"/>
      <c r="H32" s="77"/>
      <c r="I32" s="77"/>
    </row>
    <row r="33" spans="1:9">
      <c r="A33" s="81" t="s">
        <v>212</v>
      </c>
      <c r="B33" s="80"/>
      <c r="C33" s="79"/>
      <c r="D33" s="79"/>
      <c r="E33" s="79"/>
      <c r="F33" s="78"/>
      <c r="G33" s="77"/>
      <c r="H33" s="77"/>
      <c r="I33" s="77"/>
    </row>
    <row r="34" spans="1:9">
      <c r="A34" s="81" t="s">
        <v>218</v>
      </c>
      <c r="B34" s="80"/>
      <c r="C34" s="79"/>
      <c r="D34" s="79"/>
      <c r="E34" s="79"/>
      <c r="F34" s="78"/>
      <c r="G34" s="77"/>
      <c r="H34" s="77"/>
      <c r="I34" s="77"/>
    </row>
    <row r="35" spans="1:9">
      <c r="A35" s="81" t="s">
        <v>224</v>
      </c>
      <c r="B35" s="80"/>
      <c r="C35" s="79"/>
      <c r="D35" s="79"/>
      <c r="E35" s="79"/>
      <c r="F35" s="78"/>
      <c r="G35" s="77"/>
      <c r="H35" s="77"/>
      <c r="I35" s="77"/>
    </row>
    <row r="36" spans="1:9">
      <c r="A36" s="81" t="s">
        <v>230</v>
      </c>
      <c r="B36" s="80"/>
      <c r="C36" s="79"/>
      <c r="D36" s="79"/>
      <c r="E36" s="79"/>
      <c r="F36" s="78"/>
      <c r="G36" s="77"/>
      <c r="H36" s="77"/>
      <c r="I36" s="77"/>
    </row>
    <row r="37" spans="1:9">
      <c r="A37" s="81" t="s">
        <v>235</v>
      </c>
      <c r="B37" s="80"/>
      <c r="C37" s="79"/>
      <c r="D37" s="79"/>
      <c r="E37" s="79"/>
      <c r="F37" s="78"/>
      <c r="G37" s="77"/>
      <c r="H37" s="77"/>
      <c r="I37" s="77"/>
    </row>
    <row r="38" spans="1:9">
      <c r="A38" s="81" t="s">
        <v>240</v>
      </c>
      <c r="B38" s="80"/>
      <c r="C38" s="79"/>
      <c r="D38" s="79"/>
      <c r="E38" s="79"/>
      <c r="F38" s="78"/>
      <c r="G38" s="77"/>
      <c r="H38" s="77"/>
      <c r="I38" s="77"/>
    </row>
    <row r="39" spans="1:9">
      <c r="A39" s="81" t="s">
        <v>242</v>
      </c>
      <c r="B39" s="80"/>
      <c r="C39" s="79"/>
      <c r="D39" s="79"/>
      <c r="E39" s="79"/>
      <c r="F39" s="78"/>
      <c r="G39" s="77"/>
      <c r="H39" s="77"/>
      <c r="I39" s="77"/>
    </row>
    <row r="40" spans="1:9">
      <c r="A40" s="81" t="s">
        <v>249</v>
      </c>
      <c r="B40" s="80"/>
      <c r="C40" s="79"/>
      <c r="D40" s="79"/>
      <c r="E40" s="79"/>
      <c r="F40" s="78"/>
      <c r="G40" s="77"/>
      <c r="H40" s="77"/>
      <c r="I40" s="77"/>
    </row>
    <row r="41" spans="1:9">
      <c r="A41" s="81" t="s">
        <v>256</v>
      </c>
      <c r="B41" s="80"/>
      <c r="C41" s="79"/>
      <c r="D41" s="79"/>
      <c r="E41" s="79"/>
      <c r="F41" s="78"/>
      <c r="G41" s="77"/>
      <c r="H41" s="77"/>
      <c r="I41" s="77"/>
    </row>
    <row r="42" spans="1:9">
      <c r="A42" s="81" t="s">
        <v>263</v>
      </c>
      <c r="B42" s="80"/>
      <c r="C42" s="79"/>
      <c r="D42" s="79"/>
      <c r="E42" s="79"/>
      <c r="F42" s="78"/>
      <c r="G42" s="77"/>
      <c r="H42" s="77"/>
      <c r="I42" s="77"/>
    </row>
    <row r="43" spans="1:9">
      <c r="A43" s="81" t="s">
        <v>269</v>
      </c>
      <c r="B43" s="80"/>
      <c r="C43" s="79"/>
      <c r="D43" s="79"/>
      <c r="E43" s="79"/>
      <c r="F43" s="78"/>
      <c r="G43" s="77"/>
      <c r="H43" s="77"/>
      <c r="I43" s="77"/>
    </row>
    <row r="44" spans="1:9">
      <c r="A44" s="81" t="s">
        <v>276</v>
      </c>
      <c r="B44" s="80"/>
      <c r="C44" s="79"/>
      <c r="D44" s="79"/>
      <c r="E44" s="79"/>
      <c r="F44" s="78"/>
      <c r="G44" s="77"/>
      <c r="H44" s="77"/>
      <c r="I44" s="77"/>
    </row>
    <row r="45" spans="1:9">
      <c r="A45" s="81"/>
      <c r="B45" s="80"/>
      <c r="C45" s="79"/>
      <c r="D45" s="79"/>
      <c r="E45" s="79"/>
      <c r="F45" s="78"/>
      <c r="G45" s="77"/>
      <c r="H45" s="77"/>
      <c r="I45" s="77"/>
    </row>
    <row r="46" spans="1:9">
      <c r="A46" s="81"/>
      <c r="B46" s="80"/>
      <c r="C46" s="79"/>
      <c r="D46" s="79"/>
      <c r="E46" s="79"/>
      <c r="F46" s="78"/>
      <c r="G46" s="77"/>
      <c r="H46" s="77"/>
      <c r="I46" s="77"/>
    </row>
    <row r="47" spans="1:9">
      <c r="A47" s="81"/>
      <c r="B47" s="80"/>
      <c r="C47" s="79"/>
      <c r="D47" s="79"/>
      <c r="E47" s="79"/>
      <c r="F47" s="78"/>
      <c r="G47" s="77"/>
      <c r="H47" s="77"/>
      <c r="I47" s="77"/>
    </row>
    <row r="48" spans="1:9">
      <c r="A48" s="81"/>
      <c r="B48" s="80"/>
      <c r="C48" s="79"/>
      <c r="D48" s="79"/>
      <c r="E48" s="79"/>
      <c r="F48" s="78"/>
      <c r="G48" s="77"/>
      <c r="H48" s="77"/>
      <c r="I48" s="77"/>
    </row>
    <row r="49" spans="1:9">
      <c r="A49" s="81"/>
      <c r="B49" s="80"/>
      <c r="C49" s="79"/>
      <c r="D49" s="79"/>
      <c r="E49" s="79"/>
      <c r="F49" s="78"/>
      <c r="G49" s="77"/>
      <c r="H49" s="77"/>
      <c r="I49" s="77"/>
    </row>
    <row r="50" spans="1:9">
      <c r="A50" s="81"/>
      <c r="B50" s="80"/>
      <c r="C50" s="79"/>
      <c r="D50" s="79"/>
      <c r="E50" s="79"/>
      <c r="F50" s="78"/>
      <c r="G50" s="77"/>
      <c r="H50" s="77"/>
      <c r="I50" s="77"/>
    </row>
    <row r="51" spans="1:9">
      <c r="A51" s="81"/>
      <c r="B51" s="80"/>
      <c r="C51" s="79"/>
      <c r="D51" s="79"/>
      <c r="E51" s="79"/>
      <c r="F51" s="78"/>
      <c r="G51" s="77"/>
      <c r="H51" s="77"/>
      <c r="I51" s="77"/>
    </row>
    <row r="52" spans="1:9">
      <c r="A52" s="81"/>
      <c r="B52" s="80"/>
      <c r="C52" s="79"/>
      <c r="D52" s="79"/>
      <c r="E52" s="79"/>
      <c r="F52" s="78"/>
      <c r="G52" s="77"/>
      <c r="H52" s="77"/>
      <c r="I52" s="77"/>
    </row>
    <row r="53" spans="1:9">
      <c r="A53" s="81"/>
      <c r="B53" s="80"/>
      <c r="C53" s="79"/>
      <c r="D53" s="79"/>
      <c r="E53" s="79"/>
      <c r="F53" s="78"/>
      <c r="G53" s="77"/>
      <c r="H53" s="77"/>
      <c r="I53" s="77"/>
    </row>
    <row r="54" spans="1:9">
      <c r="A54" s="81"/>
      <c r="B54" s="80"/>
      <c r="C54" s="79"/>
      <c r="D54" s="79"/>
      <c r="E54" s="79"/>
      <c r="F54" s="78"/>
      <c r="G54" s="77"/>
      <c r="H54" s="77"/>
      <c r="I54" s="77"/>
    </row>
    <row r="55" spans="1:9">
      <c r="A55" s="81"/>
      <c r="B55" s="80"/>
      <c r="C55" s="79"/>
      <c r="D55" s="79"/>
      <c r="E55" s="79"/>
      <c r="F55" s="78"/>
      <c r="G55" s="77"/>
      <c r="H55" s="77"/>
      <c r="I55" s="77"/>
    </row>
    <row r="56" spans="1:9">
      <c r="A56" s="81"/>
      <c r="B56" s="80"/>
      <c r="C56" s="79"/>
      <c r="D56" s="79"/>
      <c r="E56" s="79"/>
      <c r="F56" s="78"/>
      <c r="G56" s="77"/>
      <c r="H56" s="77"/>
      <c r="I56" s="77"/>
    </row>
    <row r="57" spans="1:9">
      <c r="A57" s="81"/>
      <c r="B57" s="80"/>
      <c r="C57" s="79"/>
      <c r="D57" s="79"/>
      <c r="E57" s="79"/>
      <c r="F57" s="78"/>
      <c r="G57" s="77"/>
      <c r="H57" s="77"/>
      <c r="I57" s="77"/>
    </row>
    <row r="58" spans="1:9">
      <c r="A58" s="81"/>
      <c r="B58" s="80"/>
      <c r="C58" s="79"/>
      <c r="D58" s="79"/>
      <c r="E58" s="79"/>
      <c r="F58" s="78"/>
      <c r="G58" s="77"/>
      <c r="H58" s="77"/>
      <c r="I58" s="77"/>
    </row>
    <row r="59" spans="1:9">
      <c r="A59" s="81"/>
      <c r="B59" s="80"/>
      <c r="C59" s="79"/>
      <c r="D59" s="79"/>
      <c r="E59" s="79"/>
      <c r="F59" s="78"/>
      <c r="G59" s="77"/>
      <c r="H59" s="77"/>
      <c r="I59" s="77"/>
    </row>
    <row r="60" spans="1:9">
      <c r="A60" s="81"/>
      <c r="B60" s="80"/>
      <c r="C60" s="79"/>
      <c r="D60" s="79"/>
      <c r="E60" s="79"/>
      <c r="F60" s="78"/>
      <c r="G60" s="77"/>
      <c r="H60" s="77"/>
      <c r="I60" s="77"/>
    </row>
    <row r="61" spans="1:9">
      <c r="A61" s="81"/>
      <c r="B61" s="80"/>
      <c r="C61" s="79"/>
      <c r="D61" s="79"/>
      <c r="E61" s="79"/>
      <c r="F61" s="78"/>
      <c r="G61" s="77"/>
      <c r="H61" s="77"/>
      <c r="I61" s="77"/>
    </row>
    <row r="62" spans="1:9">
      <c r="A62" s="81"/>
      <c r="B62" s="80"/>
      <c r="C62" s="79"/>
      <c r="D62" s="79"/>
      <c r="E62" s="79"/>
      <c r="F62" s="78"/>
      <c r="G62" s="77"/>
      <c r="H62" s="77"/>
      <c r="I62" s="77"/>
    </row>
    <row r="63" spans="1:9">
      <c r="A63" s="81"/>
      <c r="B63" s="80"/>
      <c r="C63" s="79"/>
      <c r="D63" s="79"/>
      <c r="E63" s="79"/>
      <c r="F63" s="78"/>
      <c r="G63" s="77"/>
      <c r="H63" s="77"/>
      <c r="I63" s="77"/>
    </row>
    <row r="64" spans="1:9">
      <c r="A64" s="81"/>
      <c r="B64" s="80"/>
      <c r="C64" s="79"/>
      <c r="D64" s="83"/>
      <c r="E64" s="83"/>
      <c r="F64" s="84"/>
      <c r="G64" s="85"/>
      <c r="H64" s="85"/>
      <c r="I64" s="85"/>
    </row>
    <row r="65" spans="1:9">
      <c r="A65" s="81"/>
      <c r="B65" s="80"/>
      <c r="C65" s="89"/>
      <c r="D65" s="90"/>
      <c r="E65" s="90"/>
      <c r="F65" s="91"/>
      <c r="G65" s="92"/>
      <c r="H65" s="92"/>
      <c r="I65" s="92"/>
    </row>
    <row r="66" spans="1:9">
      <c r="D66" s="86"/>
      <c r="E66" s="86"/>
      <c r="F66" s="87"/>
      <c r="G66" s="88"/>
      <c r="H66" s="88"/>
      <c r="I66" s="88"/>
    </row>
    <row r="67" spans="1:9">
      <c r="D67" s="86"/>
      <c r="E67" s="86"/>
      <c r="F67" s="87"/>
      <c r="G67" s="88"/>
      <c r="H67" s="88"/>
      <c r="I67" s="88"/>
    </row>
    <row r="68" spans="1:9">
      <c r="D68" s="86"/>
      <c r="E68" s="86"/>
      <c r="F68" s="87"/>
      <c r="G68" s="88"/>
      <c r="H68" s="88"/>
      <c r="I68" s="88"/>
    </row>
    <row r="69" spans="1:9">
      <c r="D69" s="86"/>
      <c r="E69" s="86"/>
      <c r="F69" s="87"/>
      <c r="G69" s="88"/>
      <c r="H69" s="88"/>
      <c r="I69" s="88"/>
    </row>
    <row r="70" spans="1:9">
      <c r="D70" s="86"/>
      <c r="E70" s="86"/>
      <c r="F70" s="87"/>
      <c r="G70" s="88"/>
      <c r="H70" s="88"/>
      <c r="I70" s="88"/>
    </row>
    <row r="71" spans="1:9">
      <c r="D71" s="86"/>
      <c r="E71" s="86"/>
      <c r="F71" s="87"/>
      <c r="G71" s="88"/>
      <c r="H71" s="88"/>
      <c r="I71" s="88"/>
    </row>
    <row r="72" spans="1:9">
      <c r="D72" s="86"/>
      <c r="E72" s="86"/>
      <c r="F72" s="87"/>
      <c r="G72" s="88"/>
      <c r="H72" s="88"/>
      <c r="I72" s="88"/>
    </row>
    <row r="73" spans="1:9">
      <c r="D73" s="86"/>
      <c r="E73" s="86"/>
      <c r="F73" s="87"/>
      <c r="G73" s="88"/>
      <c r="H73" s="88"/>
      <c r="I73" s="88"/>
    </row>
    <row r="74" spans="1:9">
      <c r="D74" s="86"/>
      <c r="E74" s="86"/>
      <c r="F74" s="87"/>
      <c r="G74" s="88"/>
      <c r="H74" s="88"/>
      <c r="I74" s="88"/>
    </row>
    <row r="75" spans="1:9">
      <c r="D75" s="86"/>
      <c r="E75" s="86"/>
      <c r="F75" s="87"/>
      <c r="G75" s="88"/>
      <c r="H75" s="88"/>
      <c r="I75" s="88"/>
    </row>
    <row r="76" spans="1:9">
      <c r="D76" s="86"/>
      <c r="E76" s="86"/>
      <c r="F76" s="87"/>
      <c r="G76" s="88"/>
      <c r="H76" s="88"/>
      <c r="I76" s="88"/>
    </row>
    <row r="77" spans="1:9">
      <c r="D77" s="86"/>
      <c r="E77" s="86"/>
      <c r="F77" s="87"/>
      <c r="G77" s="88"/>
      <c r="H77" s="88"/>
      <c r="I77" s="88"/>
    </row>
    <row r="78" spans="1:9">
      <c r="D78" s="86"/>
      <c r="E78" s="86"/>
      <c r="F78" s="87"/>
      <c r="G78" s="88"/>
      <c r="H78" s="88"/>
      <c r="I78" s="88"/>
    </row>
    <row r="79" spans="1:9">
      <c r="D79" s="86"/>
      <c r="E79" s="86"/>
      <c r="F79" s="87"/>
      <c r="G79" s="88"/>
      <c r="H79" s="88"/>
      <c r="I79" s="88"/>
    </row>
    <row r="80" spans="1:9">
      <c r="D80" s="86"/>
      <c r="E80" s="86"/>
      <c r="F80" s="87"/>
      <c r="G80" s="88"/>
      <c r="H80" s="88"/>
      <c r="I80" s="88"/>
    </row>
    <row r="81" spans="4:9">
      <c r="D81" s="86"/>
      <c r="E81" s="86"/>
      <c r="F81" s="87"/>
      <c r="G81" s="88"/>
      <c r="H81" s="88"/>
      <c r="I81" s="88"/>
    </row>
    <row r="82" spans="4:9">
      <c r="D82" s="86"/>
      <c r="E82" s="86"/>
      <c r="F82" s="87"/>
      <c r="G82" s="88"/>
      <c r="H82" s="88"/>
      <c r="I82" s="88"/>
    </row>
    <row r="83" spans="4:9">
      <c r="D83" s="86"/>
      <c r="E83" s="86"/>
      <c r="F83" s="87"/>
      <c r="G83" s="88"/>
      <c r="H83" s="88"/>
      <c r="I83" s="88"/>
    </row>
    <row r="84" spans="4:9">
      <c r="D84" s="86"/>
      <c r="E84" s="86"/>
      <c r="F84" s="87"/>
      <c r="G84" s="88"/>
      <c r="H84" s="88"/>
      <c r="I84" s="88"/>
    </row>
    <row r="85" spans="4:9">
      <c r="D85" s="86"/>
      <c r="E85" s="86"/>
      <c r="F85" s="87"/>
      <c r="G85" s="88"/>
      <c r="H85" s="88"/>
      <c r="I85" s="88"/>
    </row>
    <row r="86" spans="4:9">
      <c r="D86" s="86"/>
      <c r="E86" s="86"/>
      <c r="F86" s="87"/>
      <c r="G86" s="88"/>
      <c r="H86" s="88"/>
      <c r="I86" s="88"/>
    </row>
    <row r="87" spans="4:9">
      <c r="D87" s="86"/>
      <c r="E87" s="86"/>
      <c r="F87" s="87"/>
      <c r="G87" s="88"/>
      <c r="H87" s="88"/>
      <c r="I87" s="88"/>
    </row>
    <row r="88" spans="4:9">
      <c r="D88" s="86"/>
      <c r="E88" s="86"/>
      <c r="F88" s="87"/>
      <c r="G88" s="88"/>
      <c r="H88" s="88"/>
      <c r="I88" s="88"/>
    </row>
    <row r="89" spans="4:9">
      <c r="D89" s="86"/>
      <c r="E89" s="86"/>
      <c r="F89" s="87"/>
      <c r="G89" s="88"/>
      <c r="H89" s="88"/>
      <c r="I89" s="88"/>
    </row>
    <row r="90" spans="4:9">
      <c r="D90" s="86"/>
      <c r="E90" s="86"/>
      <c r="F90" s="87"/>
      <c r="G90" s="88"/>
      <c r="H90" s="88"/>
      <c r="I90" s="88"/>
    </row>
    <row r="91" spans="4:9">
      <c r="D91" s="86"/>
      <c r="E91" s="86"/>
      <c r="F91" s="87"/>
      <c r="G91" s="88"/>
      <c r="H91" s="88"/>
      <c r="I91" s="88"/>
    </row>
    <row r="92" spans="4:9">
      <c r="D92" s="86"/>
      <c r="E92" s="86"/>
      <c r="F92" s="87"/>
      <c r="G92" s="88"/>
      <c r="H92" s="88"/>
      <c r="I92" s="88"/>
    </row>
    <row r="93" spans="4:9">
      <c r="D93" s="86"/>
      <c r="E93" s="86"/>
      <c r="F93" s="87"/>
      <c r="G93" s="88"/>
      <c r="H93" s="88"/>
      <c r="I93" s="88"/>
    </row>
    <row r="94" spans="4:9">
      <c r="D94" s="86"/>
      <c r="E94" s="86"/>
      <c r="F94" s="87"/>
      <c r="G94" s="88"/>
      <c r="H94" s="88"/>
      <c r="I94" s="88"/>
    </row>
    <row r="95" spans="4:9">
      <c r="D95" s="86"/>
      <c r="E95" s="86"/>
      <c r="F95" s="87"/>
      <c r="G95" s="88"/>
      <c r="H95" s="88"/>
      <c r="I95" s="88"/>
    </row>
    <row r="96" spans="4:9">
      <c r="D96" s="86"/>
      <c r="E96" s="86"/>
      <c r="F96" s="87"/>
      <c r="G96" s="88"/>
      <c r="H96" s="88"/>
      <c r="I96" s="88"/>
    </row>
    <row r="97" spans="4:9">
      <c r="D97" s="86"/>
      <c r="E97" s="86"/>
      <c r="F97" s="87"/>
      <c r="G97" s="88"/>
      <c r="H97" s="88"/>
      <c r="I97" s="88"/>
    </row>
    <row r="98" spans="4:9">
      <c r="D98" s="86"/>
      <c r="E98" s="86"/>
      <c r="F98" s="87"/>
      <c r="G98" s="88"/>
      <c r="H98" s="88"/>
      <c r="I98" s="88"/>
    </row>
    <row r="99" spans="4:9">
      <c r="D99" s="86"/>
      <c r="E99" s="86"/>
      <c r="F99" s="87"/>
      <c r="G99" s="88"/>
      <c r="H99" s="88"/>
      <c r="I99" s="88"/>
    </row>
    <row r="100" spans="4:9">
      <c r="D100" s="86"/>
      <c r="E100" s="86"/>
      <c r="F100" s="87"/>
      <c r="G100" s="88"/>
      <c r="H100" s="88"/>
      <c r="I100" s="88"/>
    </row>
    <row r="101" spans="4:9">
      <c r="D101" s="86"/>
      <c r="E101" s="86"/>
      <c r="F101" s="87"/>
      <c r="G101" s="88"/>
      <c r="H101" s="88"/>
      <c r="I101" s="88"/>
    </row>
    <row r="102" spans="4:9">
      <c r="D102" s="86"/>
      <c r="E102" s="86"/>
      <c r="F102" s="87"/>
      <c r="G102" s="88"/>
      <c r="H102" s="88"/>
      <c r="I102" s="88"/>
    </row>
    <row r="103" spans="4:9">
      <c r="D103" s="86"/>
      <c r="E103" s="86"/>
      <c r="F103" s="87"/>
      <c r="G103" s="88"/>
      <c r="H103" s="88"/>
      <c r="I103" s="88"/>
    </row>
    <row r="104" spans="4:9">
      <c r="D104" s="86"/>
      <c r="E104" s="86"/>
      <c r="F104" s="87"/>
      <c r="G104" s="88"/>
      <c r="H104" s="88"/>
      <c r="I104" s="88"/>
    </row>
    <row r="105" spans="4:9">
      <c r="D105" s="86"/>
      <c r="E105" s="86"/>
      <c r="F105" s="87"/>
      <c r="G105" s="88"/>
      <c r="H105" s="88"/>
      <c r="I105" s="88"/>
    </row>
    <row r="106" spans="4:9">
      <c r="D106" s="86"/>
      <c r="E106" s="86"/>
      <c r="F106" s="87"/>
      <c r="G106" s="88"/>
      <c r="H106" s="88"/>
      <c r="I106" s="88"/>
    </row>
    <row r="107" spans="4:9">
      <c r="D107" s="86"/>
      <c r="E107" s="86"/>
      <c r="F107" s="87"/>
      <c r="G107" s="88"/>
      <c r="H107" s="88"/>
      <c r="I107" s="88"/>
    </row>
    <row r="108" spans="4:9">
      <c r="D108" s="86"/>
      <c r="E108" s="86"/>
      <c r="F108" s="87"/>
      <c r="G108" s="88"/>
      <c r="H108" s="88"/>
      <c r="I108" s="88"/>
    </row>
    <row r="109" spans="4:9">
      <c r="D109" s="86"/>
      <c r="E109" s="86"/>
      <c r="F109" s="87"/>
      <c r="G109" s="88"/>
      <c r="H109" s="88"/>
      <c r="I109" s="88"/>
    </row>
    <row r="110" spans="4:9">
      <c r="D110" s="86"/>
      <c r="E110" s="86"/>
      <c r="F110" s="87"/>
      <c r="G110" s="88"/>
      <c r="H110" s="88"/>
      <c r="I110" s="88"/>
    </row>
    <row r="111" spans="4:9">
      <c r="D111" s="86"/>
      <c r="E111" s="86"/>
      <c r="F111" s="87"/>
      <c r="G111" s="88"/>
      <c r="H111" s="88"/>
      <c r="I111" s="88"/>
    </row>
    <row r="112" spans="4:9">
      <c r="D112" s="86"/>
      <c r="E112" s="86"/>
      <c r="F112" s="87"/>
      <c r="G112" s="88"/>
      <c r="H112" s="88"/>
      <c r="I112" s="88"/>
    </row>
    <row r="113" spans="4:9">
      <c r="D113" s="86"/>
      <c r="E113" s="86"/>
      <c r="F113" s="87"/>
      <c r="G113" s="88"/>
      <c r="H113" s="88"/>
      <c r="I113" s="88"/>
    </row>
    <row r="114" spans="4:9">
      <c r="D114" s="86"/>
      <c r="E114" s="86"/>
      <c r="F114" s="87"/>
      <c r="G114" s="88"/>
      <c r="H114" s="88"/>
      <c r="I114" s="88"/>
    </row>
    <row r="115" spans="4:9">
      <c r="D115" s="86"/>
      <c r="E115" s="86"/>
      <c r="F115" s="87"/>
      <c r="G115" s="88"/>
      <c r="H115" s="88"/>
      <c r="I115" s="88"/>
    </row>
    <row r="116" spans="4:9">
      <c r="D116" s="86"/>
      <c r="E116" s="86"/>
      <c r="F116" s="87"/>
      <c r="G116" s="88"/>
      <c r="H116" s="88"/>
      <c r="I116" s="88"/>
    </row>
    <row r="117" spans="4:9">
      <c r="D117" s="86"/>
      <c r="E117" s="86"/>
      <c r="F117" s="87"/>
      <c r="G117" s="88"/>
      <c r="H117" s="88"/>
      <c r="I117" s="88"/>
    </row>
    <row r="118" spans="4:9">
      <c r="D118" s="86"/>
      <c r="E118" s="86"/>
      <c r="F118" s="87"/>
      <c r="G118" s="88"/>
      <c r="H118" s="88"/>
      <c r="I118" s="88"/>
    </row>
    <row r="119" spans="4:9">
      <c r="D119" s="86"/>
      <c r="E119" s="86"/>
      <c r="F119" s="87"/>
      <c r="G119" s="88"/>
      <c r="H119" s="88"/>
      <c r="I119" s="88"/>
    </row>
    <row r="120" spans="4:9">
      <c r="D120" s="86"/>
      <c r="E120" s="86"/>
      <c r="F120" s="87"/>
      <c r="G120" s="88"/>
      <c r="H120" s="88"/>
      <c r="I120" s="88"/>
    </row>
    <row r="121" spans="4:9">
      <c r="D121" s="86"/>
      <c r="E121" s="86"/>
      <c r="F121" s="87"/>
      <c r="G121" s="88"/>
      <c r="H121" s="88"/>
      <c r="I121" s="88"/>
    </row>
    <row r="122" spans="4:9">
      <c r="D122" s="86"/>
      <c r="E122" s="86"/>
      <c r="F122" s="87"/>
      <c r="G122" s="88"/>
      <c r="H122" s="88"/>
      <c r="I122" s="88"/>
    </row>
    <row r="123" spans="4:9">
      <c r="D123" s="86"/>
      <c r="E123" s="86"/>
      <c r="F123" s="87"/>
      <c r="G123" s="88"/>
      <c r="H123" s="88"/>
      <c r="I123" s="88"/>
    </row>
    <row r="124" spans="4:9">
      <c r="D124" s="86"/>
      <c r="E124" s="86"/>
      <c r="F124" s="87"/>
      <c r="G124" s="88"/>
      <c r="H124" s="88"/>
      <c r="I124" s="88"/>
    </row>
    <row r="125" spans="4:9">
      <c r="D125" s="86"/>
      <c r="E125" s="86"/>
      <c r="F125" s="87"/>
      <c r="G125" s="88"/>
      <c r="H125" s="88"/>
      <c r="I125" s="88"/>
    </row>
    <row r="126" spans="4:9">
      <c r="D126" s="86"/>
      <c r="E126" s="86"/>
      <c r="F126" s="87"/>
      <c r="G126" s="88"/>
      <c r="H126" s="88"/>
      <c r="I126" s="88"/>
    </row>
  </sheetData>
  <mergeCells count="2">
    <mergeCell ref="A1:B1"/>
    <mergeCell ref="C1:I1"/>
  </mergeCells>
  <dataValidations count="1">
    <dataValidation type="list" allowBlank="1" showInputMessage="1" showErrorMessage="1" sqref="G3">
      <formula1>$L$6:$L$7</formula1>
    </dataValidation>
  </dataValidations>
  <pageMargins left="0.25" right="0.25" top="0.75" bottom="0.75" header="0.3" footer="0.3"/>
  <pageSetup paperSize="8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5</vt:i4>
      </vt:variant>
    </vt:vector>
  </HeadingPairs>
  <TitlesOfParts>
    <vt:vector size="20" baseType="lpstr">
      <vt:lpstr>alapadatok</vt:lpstr>
      <vt:lpstr>altisk_gimn</vt:lpstr>
      <vt:lpstr>Munka1</vt:lpstr>
      <vt:lpstr>Munka2</vt:lpstr>
      <vt:lpstr>Munka3</vt:lpstr>
      <vt:lpstr>Munka4</vt:lpstr>
      <vt:lpstr>Munka5</vt:lpstr>
      <vt:lpstr>kollegium</vt:lpstr>
      <vt:lpstr>SNI névsor</vt:lpstr>
      <vt:lpstr>Habilitáció számláló</vt:lpstr>
      <vt:lpstr>Kitöltési útmutató</vt:lpstr>
      <vt:lpstr>Kitöltési útmutató - kollégium</vt:lpstr>
      <vt:lpstr>Segédlet - kollégium</vt:lpstr>
      <vt:lpstr>Segéd1</vt:lpstr>
      <vt:lpstr>Segéd2</vt:lpstr>
      <vt:lpstr>altisk_gimn!Nyomtatási_cím</vt:lpstr>
      <vt:lpstr>'SNI névsor'!Nyomtatási_cím</vt:lpstr>
      <vt:lpstr>kollegium!Nyomtatási_terület</vt:lpstr>
      <vt:lpstr>'Segédlet - kollégium'!Nyomtatási_terület</vt:lpstr>
      <vt:lpstr>'SNI névsor'!Nyomtatási_terület</vt:lpstr>
    </vt:vector>
  </TitlesOfParts>
  <Company>Klebersberg Intézményfenntartó Központ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Keller Izabella</dc:creator>
  <cp:lastModifiedBy>Diák</cp:lastModifiedBy>
  <cp:lastPrinted>2018-09-21T10:58:49Z</cp:lastPrinted>
  <dcterms:created xsi:type="dcterms:W3CDTF">2015-01-30T09:27:00Z</dcterms:created>
  <dcterms:modified xsi:type="dcterms:W3CDTF">2018-09-24T09:57:10Z</dcterms:modified>
</cp:coreProperties>
</file>